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l350311\Documents\Website Documents\ERP\"/>
    </mc:Choice>
  </mc:AlternateContent>
  <bookViews>
    <workbookView xWindow="0" yWindow="0" windowWidth="25200" windowHeight="11850"/>
  </bookViews>
  <sheets>
    <sheet name="signature sheet" sheetId="5" r:id="rId1"/>
    <sheet name="year 1" sheetId="1" r:id="rId2"/>
    <sheet name="year 2" sheetId="7" r:id="rId3"/>
    <sheet name="year 3" sheetId="8" r:id="rId4"/>
    <sheet name="year 4" sheetId="9" r:id="rId5"/>
    <sheet name="year 5" sheetId="10" r:id="rId6"/>
    <sheet name="summary" sheetId="4" r:id="rId7"/>
    <sheet name="Sponsor Types" sheetId="6" state="hidden" r:id="rId8"/>
  </sheets>
  <definedNames>
    <definedName name="_xlnm.Print_Area" localSheetId="6">summary!$A$1:$C$43</definedName>
  </definedNames>
  <calcPr calcId="162913"/>
</workbook>
</file>

<file path=xl/calcChain.xml><?xml version="1.0" encoding="utf-8"?>
<calcChain xmlns="http://schemas.openxmlformats.org/spreadsheetml/2006/main">
  <c r="C42" i="4" l="1"/>
  <c r="C41" i="4"/>
  <c r="C32" i="4"/>
  <c r="C31" i="4"/>
  <c r="C30" i="4"/>
  <c r="C29" i="4"/>
  <c r="C28" i="4"/>
  <c r="C27" i="4"/>
  <c r="C26" i="4"/>
  <c r="C25" i="4"/>
  <c r="C23" i="4"/>
  <c r="F61" i="10"/>
  <c r="F43" i="10"/>
  <c r="F42" i="10"/>
  <c r="F41" i="10"/>
  <c r="F44" i="10" s="1"/>
  <c r="F45" i="10" s="1"/>
  <c r="F36" i="10"/>
  <c r="F35" i="10"/>
  <c r="F34" i="10"/>
  <c r="F28" i="10"/>
  <c r="F27" i="10"/>
  <c r="F23" i="10"/>
  <c r="F22" i="10"/>
  <c r="F21" i="10"/>
  <c r="F24" i="10" s="1"/>
  <c r="F25" i="10" s="1"/>
  <c r="F14" i="10"/>
  <c r="F13" i="10"/>
  <c r="F15" i="10" s="1"/>
  <c r="F9" i="10"/>
  <c r="F8" i="10"/>
  <c r="F10" i="10" s="1"/>
  <c r="B3" i="10"/>
  <c r="B2" i="10"/>
  <c r="B1" i="10"/>
  <c r="F61" i="9"/>
  <c r="F43" i="9"/>
  <c r="F42" i="9"/>
  <c r="F41" i="9"/>
  <c r="F44" i="9" s="1"/>
  <c r="F45" i="9" s="1"/>
  <c r="F36" i="9"/>
  <c r="F35" i="9"/>
  <c r="F34" i="9"/>
  <c r="F28" i="9"/>
  <c r="F27" i="9"/>
  <c r="F29" i="9" s="1"/>
  <c r="F30" i="9" s="1"/>
  <c r="F23" i="9"/>
  <c r="F22" i="9"/>
  <c r="F21" i="9"/>
  <c r="F24" i="9" s="1"/>
  <c r="F25" i="9" s="1"/>
  <c r="F14" i="9"/>
  <c r="F13" i="9"/>
  <c r="F9" i="9"/>
  <c r="F8" i="9"/>
  <c r="B3" i="9"/>
  <c r="B2" i="9"/>
  <c r="B1" i="9"/>
  <c r="F61" i="8"/>
  <c r="F43" i="8"/>
  <c r="F42" i="8"/>
  <c r="F41" i="8"/>
  <c r="F44" i="8" s="1"/>
  <c r="F45" i="8" s="1"/>
  <c r="F36" i="8"/>
  <c r="F35" i="8"/>
  <c r="F37" i="8" s="1"/>
  <c r="F38" i="8" s="1"/>
  <c r="F34" i="8"/>
  <c r="F28" i="8"/>
  <c r="F27" i="8"/>
  <c r="F23" i="8"/>
  <c r="F22" i="8"/>
  <c r="F21" i="8"/>
  <c r="F14" i="8"/>
  <c r="F13" i="8"/>
  <c r="F9" i="8"/>
  <c r="F8" i="8"/>
  <c r="F10" i="8" s="1"/>
  <c r="B3" i="8"/>
  <c r="B2" i="8"/>
  <c r="B1" i="8"/>
  <c r="B3" i="7"/>
  <c r="B2" i="7"/>
  <c r="B1" i="7"/>
  <c r="F61" i="7"/>
  <c r="F43" i="7"/>
  <c r="F42" i="7"/>
  <c r="F41" i="7"/>
  <c r="F44" i="7" s="1"/>
  <c r="F45" i="7" s="1"/>
  <c r="F36" i="7"/>
  <c r="F35" i="7"/>
  <c r="F34" i="7"/>
  <c r="F28" i="7"/>
  <c r="F27" i="7"/>
  <c r="F23" i="7"/>
  <c r="F22" i="7"/>
  <c r="F21" i="7"/>
  <c r="F14" i="7"/>
  <c r="F13" i="7"/>
  <c r="F15" i="7" s="1"/>
  <c r="F9" i="7"/>
  <c r="F8" i="7"/>
  <c r="F10" i="7" s="1"/>
  <c r="F43" i="1"/>
  <c r="F42" i="1"/>
  <c r="F41" i="1"/>
  <c r="F44" i="1" s="1"/>
  <c r="F45" i="1" s="1"/>
  <c r="F37" i="7" l="1"/>
  <c r="F38" i="7" s="1"/>
  <c r="F24" i="7"/>
  <c r="F25" i="7" s="1"/>
  <c r="F37" i="10"/>
  <c r="F38" i="10" s="1"/>
  <c r="F17" i="10"/>
  <c r="F37" i="9"/>
  <c r="F38" i="9" s="1"/>
  <c r="F15" i="9"/>
  <c r="F10" i="9"/>
  <c r="F18" i="9" s="1"/>
  <c r="F48" i="9" s="1"/>
  <c r="F17" i="9"/>
  <c r="F47" i="9" s="1"/>
  <c r="F24" i="8"/>
  <c r="F25" i="8" s="1"/>
  <c r="F29" i="8"/>
  <c r="F30" i="8" s="1"/>
  <c r="F15" i="8"/>
  <c r="F17" i="8" s="1"/>
  <c r="F47" i="8" s="1"/>
  <c r="F18" i="8"/>
  <c r="F29" i="7"/>
  <c r="F30" i="7" s="1"/>
  <c r="F18" i="7"/>
  <c r="F17" i="7"/>
  <c r="F29" i="10"/>
  <c r="F30" i="10" s="1"/>
  <c r="F18" i="10"/>
  <c r="F47" i="7"/>
  <c r="F48" i="7" l="1"/>
  <c r="F49" i="9"/>
  <c r="F64" i="9" s="1"/>
  <c r="F65" i="9" s="1"/>
  <c r="F67" i="9" s="1"/>
  <c r="F48" i="8"/>
  <c r="F49" i="8"/>
  <c r="F64" i="8" s="1"/>
  <c r="F65" i="8" s="1"/>
  <c r="F67" i="8" s="1"/>
  <c r="F49" i="7"/>
  <c r="F48" i="10"/>
  <c r="F47" i="10"/>
  <c r="F64" i="7"/>
  <c r="F65" i="7" s="1"/>
  <c r="F67" i="7" s="1"/>
  <c r="F49" i="10" l="1"/>
  <c r="F64" i="10" s="1"/>
  <c r="F65" i="10" s="1"/>
  <c r="F67" i="10" s="1"/>
  <c r="F28" i="1" l="1"/>
  <c r="F27" i="1"/>
  <c r="F29" i="1" l="1"/>
  <c r="F30" i="1" s="1"/>
  <c r="B24" i="5"/>
  <c r="F61" i="1"/>
  <c r="C33" i="4" s="1"/>
  <c r="F36" i="1"/>
  <c r="F35" i="1"/>
  <c r="F34" i="1"/>
  <c r="F23" i="1"/>
  <c r="F22" i="1"/>
  <c r="F21" i="1"/>
  <c r="F14" i="1"/>
  <c r="F13" i="1"/>
  <c r="F15" i="1" s="1"/>
  <c r="F9" i="1"/>
  <c r="F8" i="1"/>
  <c r="B37" i="4"/>
  <c r="B18" i="5"/>
  <c r="B15" i="5"/>
  <c r="B11" i="5"/>
  <c r="B3" i="4"/>
  <c r="B2" i="4"/>
  <c r="B1" i="4"/>
  <c r="F37" i="1" l="1"/>
  <c r="C16" i="4" s="1"/>
  <c r="F10" i="1"/>
  <c r="F18" i="1" s="1"/>
  <c r="C9" i="4" s="1"/>
  <c r="F24" i="1"/>
  <c r="C12" i="4" s="1"/>
  <c r="F38" i="1" l="1"/>
  <c r="C17" i="4" s="1"/>
  <c r="F25" i="1"/>
  <c r="C13" i="4" s="1"/>
  <c r="F17" i="1"/>
  <c r="F48" i="1" l="1"/>
  <c r="C20" i="4" s="1"/>
  <c r="F47" i="1"/>
  <c r="C19" i="4" s="1"/>
  <c r="C8" i="4"/>
  <c r="F49" i="1" l="1"/>
  <c r="C21" i="4" s="1"/>
  <c r="F64" i="1"/>
  <c r="C36" i="4" s="1"/>
  <c r="F65" i="1" l="1"/>
  <c r="C37" i="4" s="1"/>
  <c r="F67" i="1" l="1"/>
  <c r="C39" i="4" l="1"/>
  <c r="B23" i="5" s="1"/>
</calcChain>
</file>

<file path=xl/comments1.xml><?xml version="1.0" encoding="utf-8"?>
<comments xmlns="http://schemas.openxmlformats.org/spreadsheetml/2006/main">
  <authors>
    <author>ns330599</author>
  </authors>
  <commentList>
    <comment ref="A15" authorId="0" shapeId="0">
      <text>
        <r>
          <rPr>
            <b/>
            <sz val="9"/>
            <color indexed="81"/>
            <rFont val="Tahoma"/>
            <family val="2"/>
          </rPr>
          <t>ns330599:</t>
        </r>
        <r>
          <rPr>
            <sz val="9"/>
            <color indexed="81"/>
            <rFont val="Tahoma"/>
            <family val="2"/>
          </rPr>
          <t xml:space="preserve">
Agency providing direct funding to WNEU</t>
        </r>
      </text>
    </comment>
  </commentList>
</comments>
</file>

<file path=xl/comments2.xml><?xml version="1.0" encoding="utf-8"?>
<comments xmlns="http://schemas.openxmlformats.org/spreadsheetml/2006/main">
  <authors>
    <author>ns330599</author>
  </authors>
  <commentList>
    <comment ref="A2" authorId="0" shapeId="0">
      <text>
        <r>
          <rPr>
            <b/>
            <sz val="9"/>
            <color indexed="81"/>
            <rFont val="Tahoma"/>
            <family val="2"/>
          </rPr>
          <t>ns330599:</t>
        </r>
        <r>
          <rPr>
            <sz val="9"/>
            <color indexed="81"/>
            <rFont val="Tahoma"/>
            <family val="2"/>
          </rPr>
          <t xml:space="preserve">
Agency providing direct funding to Western New England University</t>
        </r>
      </text>
    </comment>
    <comment ref="D6" authorId="0" shapeId="0">
      <text>
        <r>
          <rPr>
            <b/>
            <sz val="9"/>
            <color indexed="81"/>
            <rFont val="Tahoma"/>
            <family val="2"/>
          </rPr>
          <t>ns330599:</t>
        </r>
        <r>
          <rPr>
            <sz val="9"/>
            <color indexed="81"/>
            <rFont val="Tahoma"/>
            <family val="2"/>
          </rPr>
          <t xml:space="preserve">
1 month salary=1/9=11.11%
2 month salary=2/9=22.22%</t>
        </r>
      </text>
    </comment>
  </commentList>
</comments>
</file>

<file path=xl/comments3.xml><?xml version="1.0" encoding="utf-8"?>
<comments xmlns="http://schemas.openxmlformats.org/spreadsheetml/2006/main">
  <authors>
    <author>ns330599</author>
  </authors>
  <commentList>
    <comment ref="A2" authorId="0" shapeId="0">
      <text>
        <r>
          <rPr>
            <b/>
            <sz val="9"/>
            <color indexed="81"/>
            <rFont val="Tahoma"/>
            <family val="2"/>
          </rPr>
          <t>ns330599:</t>
        </r>
        <r>
          <rPr>
            <sz val="9"/>
            <color indexed="81"/>
            <rFont val="Tahoma"/>
            <family val="2"/>
          </rPr>
          <t xml:space="preserve">
Agency providing direct funding to Western New England University</t>
        </r>
      </text>
    </comment>
    <comment ref="D6" authorId="0" shapeId="0">
      <text>
        <r>
          <rPr>
            <b/>
            <sz val="9"/>
            <color indexed="81"/>
            <rFont val="Tahoma"/>
            <family val="2"/>
          </rPr>
          <t>ns330599:</t>
        </r>
        <r>
          <rPr>
            <sz val="9"/>
            <color indexed="81"/>
            <rFont val="Tahoma"/>
            <family val="2"/>
          </rPr>
          <t xml:space="preserve">
1 month salary=1/9=11.11%
2 month salary=2/9=22.22%</t>
        </r>
      </text>
    </comment>
  </commentList>
</comments>
</file>

<file path=xl/comments4.xml><?xml version="1.0" encoding="utf-8"?>
<comments xmlns="http://schemas.openxmlformats.org/spreadsheetml/2006/main">
  <authors>
    <author>ns330599</author>
  </authors>
  <commentList>
    <comment ref="A2" authorId="0" shapeId="0">
      <text>
        <r>
          <rPr>
            <b/>
            <sz val="9"/>
            <color indexed="81"/>
            <rFont val="Tahoma"/>
            <family val="2"/>
          </rPr>
          <t>ns330599:</t>
        </r>
        <r>
          <rPr>
            <sz val="9"/>
            <color indexed="81"/>
            <rFont val="Tahoma"/>
            <family val="2"/>
          </rPr>
          <t xml:space="preserve">
Agency providing direct funding to Western New England University</t>
        </r>
      </text>
    </comment>
    <comment ref="D6" authorId="0" shapeId="0">
      <text>
        <r>
          <rPr>
            <b/>
            <sz val="9"/>
            <color indexed="81"/>
            <rFont val="Tahoma"/>
            <family val="2"/>
          </rPr>
          <t>ns330599:</t>
        </r>
        <r>
          <rPr>
            <sz val="9"/>
            <color indexed="81"/>
            <rFont val="Tahoma"/>
            <family val="2"/>
          </rPr>
          <t xml:space="preserve">
1 month salary=1/9=11.11%
2 month salary=2/9=22.22%</t>
        </r>
      </text>
    </comment>
  </commentList>
</comments>
</file>

<file path=xl/comments5.xml><?xml version="1.0" encoding="utf-8"?>
<comments xmlns="http://schemas.openxmlformats.org/spreadsheetml/2006/main">
  <authors>
    <author>ns330599</author>
  </authors>
  <commentList>
    <comment ref="A2" authorId="0" shapeId="0">
      <text>
        <r>
          <rPr>
            <b/>
            <sz val="9"/>
            <color indexed="81"/>
            <rFont val="Tahoma"/>
            <family val="2"/>
          </rPr>
          <t>ns330599:</t>
        </r>
        <r>
          <rPr>
            <sz val="9"/>
            <color indexed="81"/>
            <rFont val="Tahoma"/>
            <family val="2"/>
          </rPr>
          <t xml:space="preserve">
Agency providing direct funding to Western New England University</t>
        </r>
      </text>
    </comment>
    <comment ref="D6" authorId="0" shapeId="0">
      <text>
        <r>
          <rPr>
            <b/>
            <sz val="9"/>
            <color indexed="81"/>
            <rFont val="Tahoma"/>
            <family val="2"/>
          </rPr>
          <t>ns330599:</t>
        </r>
        <r>
          <rPr>
            <sz val="9"/>
            <color indexed="81"/>
            <rFont val="Tahoma"/>
            <family val="2"/>
          </rPr>
          <t xml:space="preserve">
1 month salary=1/9=11.11%
2 month salary=2/9=22.22%</t>
        </r>
      </text>
    </comment>
  </commentList>
</comments>
</file>

<file path=xl/comments6.xml><?xml version="1.0" encoding="utf-8"?>
<comments xmlns="http://schemas.openxmlformats.org/spreadsheetml/2006/main">
  <authors>
    <author>ns330599</author>
  </authors>
  <commentList>
    <comment ref="A2" authorId="0" shapeId="0">
      <text>
        <r>
          <rPr>
            <b/>
            <sz val="9"/>
            <color indexed="81"/>
            <rFont val="Tahoma"/>
            <family val="2"/>
          </rPr>
          <t>ns330599:</t>
        </r>
        <r>
          <rPr>
            <sz val="9"/>
            <color indexed="81"/>
            <rFont val="Tahoma"/>
            <family val="2"/>
          </rPr>
          <t xml:space="preserve">
Agency providing direct funding to Western New England University</t>
        </r>
      </text>
    </comment>
    <comment ref="D6" authorId="0" shapeId="0">
      <text>
        <r>
          <rPr>
            <b/>
            <sz val="9"/>
            <color indexed="81"/>
            <rFont val="Tahoma"/>
            <family val="2"/>
          </rPr>
          <t>ns330599:</t>
        </r>
        <r>
          <rPr>
            <sz val="9"/>
            <color indexed="81"/>
            <rFont val="Tahoma"/>
            <family val="2"/>
          </rPr>
          <t xml:space="preserve">
1 month salary=1/9=11.11%
2 month salary=2/9=22.22%</t>
        </r>
      </text>
    </comment>
  </commentList>
</comments>
</file>

<file path=xl/comments7.xml><?xml version="1.0" encoding="utf-8"?>
<comments xmlns="http://schemas.openxmlformats.org/spreadsheetml/2006/main">
  <authors>
    <author>ns330599</author>
  </authors>
  <commentList>
    <comment ref="A2" authorId="0" shapeId="0">
      <text>
        <r>
          <rPr>
            <b/>
            <sz val="9"/>
            <color indexed="81"/>
            <rFont val="Tahoma"/>
            <family val="2"/>
          </rPr>
          <t>ns330599:</t>
        </r>
        <r>
          <rPr>
            <sz val="9"/>
            <color indexed="81"/>
            <rFont val="Tahoma"/>
            <family val="2"/>
          </rPr>
          <t xml:space="preserve">
Agency providing direct funding to Western New England University</t>
        </r>
      </text>
    </comment>
  </commentList>
</comments>
</file>

<file path=xl/sharedStrings.xml><?xml version="1.0" encoding="utf-8"?>
<sst xmlns="http://schemas.openxmlformats.org/spreadsheetml/2006/main" count="545" uniqueCount="141">
  <si>
    <t>Name 1</t>
  </si>
  <si>
    <t>Narrative-Justification</t>
  </si>
  <si>
    <t>Salary and Compensation</t>
  </si>
  <si>
    <t>Faculty</t>
  </si>
  <si>
    <t>Name 2</t>
  </si>
  <si>
    <t>Name 3</t>
  </si>
  <si>
    <t>Staff</t>
  </si>
  <si>
    <t>Subtotal Faculty Salary</t>
  </si>
  <si>
    <t>Benefits</t>
  </si>
  <si>
    <t>Subtotal Staff Salary</t>
  </si>
  <si>
    <t xml:space="preserve">Student </t>
  </si>
  <si>
    <t>Position 1</t>
  </si>
  <si>
    <t>Position 2</t>
  </si>
  <si>
    <t>Position 3</t>
  </si>
  <si>
    <t>Supplies &amp; Materials</t>
  </si>
  <si>
    <t>Non Compensation</t>
  </si>
  <si>
    <t>Total Salary----------------------------------------------------------------------------------------</t>
  </si>
  <si>
    <t>Total Benefits----------------------------------------------------------------------------------------</t>
  </si>
  <si>
    <t>Equipment</t>
  </si>
  <si>
    <t>Graduate Student Tuition Waivers</t>
  </si>
  <si>
    <t>Rent (Off Campus Projects Only)</t>
  </si>
  <si>
    <t>Travel</t>
  </si>
  <si>
    <t>Dues and Fees</t>
  </si>
  <si>
    <t>Other</t>
  </si>
  <si>
    <t>Total Non Compensation</t>
  </si>
  <si>
    <t>Base (Compensation Only )</t>
  </si>
  <si>
    <t>Match Commitments</t>
  </si>
  <si>
    <t>Cost Share Commitments</t>
  </si>
  <si>
    <t>Total Project Budget Request Amount</t>
  </si>
  <si>
    <t>Percent  of Time</t>
  </si>
  <si>
    <t>Base Pay</t>
  </si>
  <si>
    <t>Service Period</t>
  </si>
  <si>
    <t>Year 1 Budget Amount</t>
  </si>
  <si>
    <t>Student /Hourly</t>
  </si>
  <si>
    <t>Principal Investigator :</t>
  </si>
  <si>
    <t>Department:</t>
  </si>
  <si>
    <t>Phone:</t>
  </si>
  <si>
    <t>Agency Program Name (if any):</t>
  </si>
  <si>
    <t>Proposal Title and Purpose:</t>
  </si>
  <si>
    <t>Submission Deadline Date (include time if specified):</t>
  </si>
  <si>
    <t>Select one: (X)</t>
  </si>
  <si>
    <t>Must be received by</t>
  </si>
  <si>
    <t>Postmark allowed</t>
  </si>
  <si>
    <t>Grant request: $</t>
  </si>
  <si>
    <t>cash  $</t>
  </si>
  <si>
    <t>in-kind  $</t>
  </si>
  <si>
    <t xml:space="preserve">Is match required? </t>
  </si>
  <si>
    <t>No</t>
  </si>
  <si>
    <t>Yes</t>
  </si>
  <si>
    <t>Other (specify):</t>
  </si>
  <si>
    <t xml:space="preserve">Does the project involve a public school or other organization? </t>
  </si>
  <si>
    <t>Yes   If yes, specify:</t>
  </si>
  <si>
    <t>Does the project involve research on human or animal subjects:</t>
  </si>
  <si>
    <t xml:space="preserve">Does this project require faculty release time? </t>
  </si>
  <si>
    <t>Yes   If yes, which semester(s) year(s):</t>
  </si>
  <si>
    <t>Does this project include a nonstandard F&amp;A rate?</t>
  </si>
  <si>
    <t>If Yes, Does the sponsor have an existing policy on F&amp;A reimbursements?</t>
  </si>
  <si>
    <t>If Yes Attach Copy of Policy</t>
  </si>
  <si>
    <t xml:space="preserve">Will the work be performed in the State of Massachusetts? </t>
  </si>
  <si>
    <t>If No, which State will the work be performed in?</t>
  </si>
  <si>
    <t>REQUIRED SIGNATURES:</t>
  </si>
  <si>
    <t>Signature:</t>
  </si>
  <si>
    <t>Subtotal Faculty Academic Year Salary</t>
  </si>
  <si>
    <t>Subtotal Faculty Summer Salary</t>
  </si>
  <si>
    <t>Total Faculty Salary</t>
  </si>
  <si>
    <t>Project Summary</t>
  </si>
  <si>
    <t>Faculty Summer Salary 8.0%</t>
  </si>
  <si>
    <t xml:space="preserve">Indirect Cost On Campus Rate </t>
  </si>
  <si>
    <t>Indirect Cost ---------------------</t>
  </si>
  <si>
    <t>Indirect Cost----------------------------------------------------------------------------------------</t>
  </si>
  <si>
    <t>Western New England University Approval Form for External Grant Applications</t>
  </si>
  <si>
    <t xml:space="preserve">Applicant:               Western New England University </t>
  </si>
  <si>
    <t>(If 50% or more of the project is performed off-campus, use off-campus rate of 16.00%)</t>
  </si>
  <si>
    <t>University match: $</t>
  </si>
  <si>
    <t>Total Salary-------------------------------------------------------------------------------------------------------------------------------------------------------</t>
  </si>
  <si>
    <t>Total Benefits------------------------------------------------------------------------------------------------------------------------------------------</t>
  </si>
  <si>
    <t>TOTAL Compensation including Fringe Benefits</t>
  </si>
  <si>
    <t>PROJECT COST TOTAL - SPONSOR SHARE</t>
  </si>
  <si>
    <t>Name of Project:</t>
  </si>
  <si>
    <t>Sponsoring Agency:</t>
  </si>
  <si>
    <t>Principle Investigator:</t>
  </si>
  <si>
    <t>Project Period:</t>
  </si>
  <si>
    <t>Budget Period:</t>
  </si>
  <si>
    <t>Date:</t>
  </si>
  <si>
    <t>Principal Investigator signature:</t>
  </si>
  <si>
    <t>Department Chair or Director’s signature:</t>
  </si>
  <si>
    <t>Dean’s signature:</t>
  </si>
  <si>
    <t>Subtotal Student Salary</t>
  </si>
  <si>
    <t>Calculated at 38% for academic year salary and 8% for summer salary</t>
  </si>
  <si>
    <t>Faculty Academic Year Salary 38%</t>
  </si>
  <si>
    <t>Permanent Staff Position 38%</t>
  </si>
  <si>
    <t>Is this a sub-award from a Federal grant or contract:</t>
  </si>
  <si>
    <t>If Yes, Federal Agency:</t>
  </si>
  <si>
    <t>38% (Academic) or 8% (Summer)</t>
  </si>
  <si>
    <r>
      <t>DO NOT SEND THIS FORM TO THE SPONSOR</t>
    </r>
    <r>
      <rPr>
        <sz val="10"/>
        <rFont val="Times New Roman"/>
        <family val="1"/>
      </rPr>
      <t xml:space="preserve">.  Use this form as a cover sheet for your proposal during the internal review and approval process.  The signatures listed below are required before your proposal is authorized for submission to the funding agency.  </t>
    </r>
    <r>
      <rPr>
        <b/>
        <sz val="10"/>
        <rFont val="Times New Roman"/>
        <family val="1"/>
      </rPr>
      <t>All applications are required to be complete and ready for submission one business day before the due date/time.</t>
    </r>
  </si>
  <si>
    <t>4.        VICE PRESIDENT FOR FINANCE AND ADMINISTRATION – FINAL APPROVAL</t>
  </si>
  <si>
    <t xml:space="preserve">5.        VICE PRESIDENT FOR ACADEMIC AFFAIRS/PROVOST – FINAL APPROVAL </t>
  </si>
  <si>
    <t>3b.       CONTROLLER’S OFFICE – APPROVAL OF BUDGET</t>
  </si>
  <si>
    <r>
      <t xml:space="preserve">2b.       DEAN’S APPROVAL OF PROPOSED PROJECT AND BUDGET:  </t>
    </r>
    <r>
      <rPr>
        <sz val="10"/>
        <rFont val="Times New Roman"/>
        <family val="1"/>
      </rPr>
      <t>I have reviewed the attached proposal and approve the project’s staffing and budget allocations. I APPROVE THE INSTRUCTIONAL RELEASE TIME REQUESTED.</t>
    </r>
  </si>
  <si>
    <r>
      <t xml:space="preserve">2a.       DEPARTMENT CHAIR/DIRECTOR’S APPROVAL OF PROPOSED PROJECT AND BUDGET:  </t>
    </r>
    <r>
      <rPr>
        <sz val="10"/>
        <rFont val="Times New Roman"/>
        <family val="1"/>
      </rPr>
      <t>I have reviewed the attached proposal and approve the project’s staffing and budget allocations. I APPROVE THE INSTRUCTIONAL RELEASE TIME REQUESTED.</t>
    </r>
  </si>
  <si>
    <r>
      <t xml:space="preserve">1.        P.I. INTENT TO APPLY FOR EXTERNAL FUNDING:  </t>
    </r>
    <r>
      <rPr>
        <sz val="10"/>
        <rFont val="Times New Roman"/>
        <family val="1"/>
      </rPr>
      <t>I have discussed the proposed project and grant requirements with my department chair/director and I am authorized to proceed with proposal development.</t>
    </r>
  </si>
  <si>
    <r>
      <rPr>
        <b/>
        <sz val="9"/>
        <rFont val="Times New Roman"/>
        <family val="1"/>
      </rPr>
      <t>Minimum Wage Requirements:</t>
    </r>
    <r>
      <rPr>
        <sz val="9"/>
        <rFont val="Times New Roman"/>
        <family val="1"/>
      </rPr>
      <t xml:space="preserve">
As of January 1, 2019: $12.00 per hour</t>
    </r>
  </si>
  <si>
    <t>Pre-Award Contact Name:</t>
  </si>
  <si>
    <t>Email Address:</t>
  </si>
  <si>
    <t>Phone Number:</t>
  </si>
  <si>
    <t>Sponsor Type:</t>
  </si>
  <si>
    <t>Name of Funding Agency:</t>
  </si>
  <si>
    <t>Federal Government</t>
  </si>
  <si>
    <t>State Government</t>
  </si>
  <si>
    <t>Local Government</t>
  </si>
  <si>
    <t>Private Non-Profit</t>
  </si>
  <si>
    <t>Private For-Profit</t>
  </si>
  <si>
    <t>Foreign Government or Entity</t>
  </si>
  <si>
    <t>Department GL Account from which match will come:</t>
  </si>
  <si>
    <t>Director of Foundation Relations signature:</t>
  </si>
  <si>
    <r>
      <rPr>
        <b/>
        <i/>
        <sz val="9"/>
        <rFont val="Times New Roman"/>
        <family val="1"/>
      </rPr>
      <t>Note</t>
    </r>
    <r>
      <rPr>
        <i/>
        <sz val="9"/>
        <rFont val="Times New Roman"/>
        <family val="1"/>
      </rPr>
      <t>: All hourly positions must meet minimum wage requirements based on when work is performed.</t>
    </r>
  </si>
  <si>
    <t>1. Faculty Academic Year Salary</t>
  </si>
  <si>
    <t>2. Faculty Summer Salary</t>
  </si>
  <si>
    <t>Fringe Benefits</t>
  </si>
  <si>
    <t>Subtotal Full-Time Staff Salary</t>
  </si>
  <si>
    <t>Subtotal Part-Time and Temporay Staff Salary</t>
  </si>
  <si>
    <t>3. Full Time Staff Salary</t>
  </si>
  <si>
    <t>4. Part-Time and Temporary Staff Positions</t>
  </si>
  <si>
    <t>5. Academic Year Student Wages:</t>
  </si>
  <si>
    <t>6. Non-Academic Year Student Wages:</t>
  </si>
  <si>
    <t>7. Non Compensation</t>
  </si>
  <si>
    <t>Temporary and Part-Time Staff 8%</t>
  </si>
  <si>
    <t>Non-Academic Year Student Wages 8%</t>
  </si>
  <si>
    <t>Academic Year Student Wages 0%</t>
  </si>
  <si>
    <t>Student Tuition Waivers</t>
  </si>
  <si>
    <t>Budget Line Item:</t>
  </si>
  <si>
    <t>Item Description Detail</t>
  </si>
  <si>
    <t>Number of Years (Budget Periods) Funded:</t>
  </si>
  <si>
    <r>
      <rPr>
        <sz val="9"/>
        <rFont val="Times New Roman"/>
        <family val="1"/>
      </rPr>
      <t xml:space="preserve">Hourly </t>
    </r>
    <r>
      <rPr>
        <u/>
        <sz val="9"/>
        <rFont val="Times New Roman"/>
        <family val="1"/>
      </rPr>
      <t>Rate</t>
    </r>
  </si>
  <si>
    <r>
      <rPr>
        <sz val="8"/>
        <rFont val="Times New Roman"/>
        <family val="1"/>
      </rPr>
      <t xml:space="preserve">Hours per </t>
    </r>
    <r>
      <rPr>
        <u/>
        <sz val="8"/>
        <rFont val="Times New Roman"/>
        <family val="1"/>
      </rPr>
      <t>Week</t>
    </r>
  </si>
  <si>
    <r>
      <rPr>
        <sz val="9"/>
        <rFont val="Times New Roman"/>
        <family val="1"/>
      </rPr>
      <t xml:space="preserve"># of </t>
    </r>
    <r>
      <rPr>
        <u/>
        <sz val="9"/>
        <rFont val="Times New Roman"/>
        <family val="1"/>
      </rPr>
      <t>Weeks</t>
    </r>
  </si>
  <si>
    <t>Benefit Calculation (As of July 1, 2018):</t>
  </si>
  <si>
    <r>
      <t xml:space="preserve">3a.       ADVANCEMENT OFFICE REVIEW:  </t>
    </r>
    <r>
      <rPr>
        <sz val="10"/>
        <rFont val="Times New Roman"/>
        <family val="1"/>
      </rPr>
      <t>I have reviewed the attached proposal for compliance with funder and University guidelines.</t>
    </r>
    <r>
      <rPr>
        <b/>
        <i/>
        <sz val="10"/>
        <rFont val="Times New Roman"/>
        <family val="1"/>
      </rPr>
      <t xml:space="preserve"> </t>
    </r>
    <r>
      <rPr>
        <b/>
        <i/>
        <sz val="10"/>
        <color rgb="FFFF0000"/>
        <rFont val="Times New Roman"/>
        <family val="1"/>
      </rPr>
      <t>(ONLY APPLICAPLE TO PHILANTHROPIC PRIVATE SPONSORS AS DEFINED BY ADVANCEMENT)</t>
    </r>
  </si>
  <si>
    <t>0% (Academic) or 8% (Summer)</t>
  </si>
  <si>
    <t>The individual listed below is responsible for ensuring that a complete copy of the finished proposal package and all resulting award, negotiation and information received from the sponsor is provided to the University Controller's Office.  Account numbers and Project numbers for the award can't be established in the University's accounting system until all award and supporting materials have been received.  The individual listed below is also responsible for  all pre-award responsibilities including submitting any and all required material to the sponsor.</t>
  </si>
  <si>
    <t>College, School or Divison: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</si>
</sst>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 #,##0.0_);_(* \(#,##0.0\);_(* &quot;-&quot;??_);_(@_)"/>
    <numFmt numFmtId="165" formatCode="_(* #,##0_);_(* \(#,##0\);_(* &quot;-&quot;??_);_(@_)"/>
    <numFmt numFmtId="166" formatCode="\(\4\1\3\)\ ###\-####"/>
    <numFmt numFmtId="167" formatCode="mm/dd/yy;@"/>
  </numFmts>
  <fonts count="24" x14ac:knownFonts="1">
    <font>
      <sz val="10"/>
      <name val="Times New Roman"/>
    </font>
    <font>
      <sz val="10"/>
      <name val="Times New Roman"/>
      <family val="1"/>
    </font>
    <font>
      <sz val="8"/>
      <name val="Times New Roman"/>
      <family val="1"/>
    </font>
    <font>
      <sz val="11"/>
      <name val="Times New Roman"/>
      <family val="1"/>
    </font>
    <font>
      <sz val="10"/>
      <name val="Times New Roman"/>
      <family val="1"/>
    </font>
    <font>
      <b/>
      <sz val="10"/>
      <name val="Times New Roman"/>
      <family val="1"/>
    </font>
    <font>
      <u/>
      <sz val="10"/>
      <name val="Times New Roman"/>
      <family val="1"/>
    </font>
    <font>
      <i/>
      <sz val="10"/>
      <name val="Times New Roman"/>
      <family val="1"/>
    </font>
    <font>
      <b/>
      <sz val="12"/>
      <name val="Times New Roman"/>
      <family val="1"/>
    </font>
    <font>
      <u/>
      <sz val="11"/>
      <name val="Times New Roman"/>
      <family val="1"/>
    </font>
    <font>
      <b/>
      <u/>
      <sz val="10"/>
      <name val="Times New Roman"/>
      <family val="1"/>
    </font>
    <font>
      <sz val="11"/>
      <name val="Times New Roman"/>
      <family val="1"/>
    </font>
    <font>
      <sz val="9"/>
      <color indexed="81"/>
      <name val="Tahoma"/>
      <family val="2"/>
    </font>
    <font>
      <b/>
      <sz val="9"/>
      <color indexed="81"/>
      <name val="Tahoma"/>
      <family val="2"/>
    </font>
    <font>
      <u/>
      <sz val="9"/>
      <name val="Times New Roman"/>
      <family val="1"/>
    </font>
    <font>
      <u/>
      <sz val="8"/>
      <name val="Times New Roman"/>
      <family val="1"/>
    </font>
    <font>
      <sz val="9"/>
      <name val="Times New Roman"/>
      <family val="1"/>
    </font>
    <font>
      <b/>
      <sz val="9"/>
      <name val="Times New Roman"/>
      <family val="1"/>
    </font>
    <font>
      <i/>
      <sz val="9"/>
      <name val="Times New Roman"/>
      <family val="1"/>
    </font>
    <font>
      <b/>
      <i/>
      <sz val="9"/>
      <name val="Times New Roman"/>
      <family val="1"/>
    </font>
    <font>
      <b/>
      <i/>
      <sz val="10"/>
      <name val="Times New Roman"/>
      <family val="1"/>
    </font>
    <font>
      <b/>
      <i/>
      <sz val="10"/>
      <color rgb="FFFF0000"/>
      <name val="Times New Roman"/>
      <family val="1"/>
    </font>
    <font>
      <b/>
      <u/>
      <sz val="11"/>
      <name val="Times New Roman"/>
      <family val="1"/>
    </font>
    <font>
      <b/>
      <sz val="11"/>
      <name val="Times New Roman"/>
      <family val="1"/>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theme="1"/>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0" fontId="3" fillId="0" borderId="1" xfId="0" applyFont="1" applyBorder="1" applyAlignment="1">
      <alignment horizontal="center" vertical="center" wrapText="1"/>
    </xf>
    <xf numFmtId="165" fontId="3" fillId="0" borderId="1" xfId="1"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xf numFmtId="0" fontId="3" fillId="0" borderId="0" xfId="0" applyFont="1" applyAlignment="1">
      <alignment horizontal="left" vertical="center" wrapText="1"/>
    </xf>
    <xf numFmtId="165" fontId="3" fillId="0" borderId="0" xfId="1" applyNumberFormat="1" applyFont="1"/>
    <xf numFmtId="0" fontId="3" fillId="0" borderId="1" xfId="0" applyFont="1" applyBorder="1"/>
    <xf numFmtId="0" fontId="3" fillId="0" borderId="1" xfId="0" applyFont="1" applyBorder="1" applyAlignment="1">
      <alignment horizontal="left" vertical="center" wrapText="1"/>
    </xf>
    <xf numFmtId="0" fontId="3" fillId="0" borderId="0" xfId="0" applyFont="1" applyAlignment="1">
      <alignment horizontal="center" vertical="center"/>
    </xf>
    <xf numFmtId="165" fontId="3" fillId="0" borderId="2" xfId="1" applyNumberFormat="1" applyFont="1" applyBorder="1"/>
    <xf numFmtId="0" fontId="3" fillId="0" borderId="0" xfId="0" applyFont="1" applyFill="1" applyBorder="1"/>
    <xf numFmtId="10" fontId="3" fillId="0" borderId="0" xfId="0" applyNumberFormat="1" applyFont="1" applyAlignment="1">
      <alignment horizontal="right" vertical="center" wrapText="1"/>
    </xf>
    <xf numFmtId="0" fontId="3" fillId="0" borderId="0" xfId="0" applyFont="1" applyAlignment="1">
      <alignment horizontal="center"/>
    </xf>
    <xf numFmtId="0" fontId="3" fillId="0" borderId="2" xfId="0" applyFont="1" applyBorder="1" applyAlignment="1">
      <alignment horizontal="left" vertical="center" wrapText="1"/>
    </xf>
    <xf numFmtId="0" fontId="3" fillId="0" borderId="1" xfId="0" applyFont="1" applyBorder="1" applyAlignment="1">
      <alignment horizontal="left"/>
    </xf>
    <xf numFmtId="0" fontId="3" fillId="0" borderId="3" xfId="0" applyFont="1" applyBorder="1" applyAlignment="1">
      <alignment horizontal="left" vertical="center" wrapText="1"/>
    </xf>
    <xf numFmtId="165" fontId="3" fillId="0" borderId="3" xfId="1" applyNumberFormat="1" applyFont="1" applyBorder="1"/>
    <xf numFmtId="10" fontId="3" fillId="0" borderId="0" xfId="3" applyNumberFormat="1" applyFont="1" applyAlignment="1">
      <alignment horizontal="center" vertical="center" wrapText="1"/>
    </xf>
    <xf numFmtId="10" fontId="3" fillId="0" borderId="1" xfId="3" applyNumberFormat="1" applyFont="1" applyBorder="1" applyAlignment="1">
      <alignment horizontal="center" vertical="center" wrapText="1"/>
    </xf>
    <xf numFmtId="10" fontId="3" fillId="0" borderId="2" xfId="3" applyNumberFormat="1" applyFont="1" applyBorder="1" applyAlignment="1">
      <alignment horizontal="center" vertical="center" wrapText="1"/>
    </xf>
    <xf numFmtId="10" fontId="3" fillId="0" borderId="3" xfId="3" applyNumberFormat="1" applyFont="1" applyBorder="1" applyAlignment="1">
      <alignment horizontal="center" vertical="center" wrapText="1"/>
    </xf>
    <xf numFmtId="164" fontId="3" fillId="0" borderId="0" xfId="1" applyNumberFormat="1" applyFont="1" applyAlignment="1">
      <alignment horizontal="left" vertical="center" wrapText="1"/>
    </xf>
    <xf numFmtId="164" fontId="3" fillId="0" borderId="1" xfId="1" applyNumberFormat="1" applyFont="1" applyBorder="1" applyAlignment="1">
      <alignment horizontal="left" vertical="center" wrapText="1"/>
    </xf>
    <xf numFmtId="164" fontId="3" fillId="0" borderId="1" xfId="1" applyNumberFormat="1" applyFont="1" applyBorder="1" applyAlignment="1">
      <alignment horizontal="center" vertical="center" wrapText="1"/>
    </xf>
    <xf numFmtId="164" fontId="3" fillId="0" borderId="0" xfId="1" applyNumberFormat="1" applyFont="1" applyAlignment="1">
      <alignment horizontal="right" vertical="center" wrapText="1"/>
    </xf>
    <xf numFmtId="164" fontId="3" fillId="0" borderId="2" xfId="1" applyNumberFormat="1" applyFont="1" applyBorder="1" applyAlignment="1">
      <alignment horizontal="left" vertical="center" wrapText="1"/>
    </xf>
    <xf numFmtId="164" fontId="3" fillId="0" borderId="3" xfId="1" applyNumberFormat="1" applyFont="1" applyBorder="1" applyAlignment="1">
      <alignment horizontal="left" vertical="center" wrapText="1"/>
    </xf>
    <xf numFmtId="165" fontId="3" fillId="0" borderId="0" xfId="1" applyNumberFormat="1" applyFont="1" applyAlignment="1">
      <alignment horizontal="left" vertical="center" wrapText="1"/>
    </xf>
    <xf numFmtId="165" fontId="3" fillId="0" borderId="1" xfId="1" applyNumberFormat="1" applyFont="1" applyBorder="1" applyAlignment="1">
      <alignment horizontal="left" vertical="center" wrapText="1"/>
    </xf>
    <xf numFmtId="165" fontId="3" fillId="0" borderId="0" xfId="1" applyNumberFormat="1" applyFont="1" applyAlignment="1">
      <alignment horizontal="right" vertical="center" wrapText="1"/>
    </xf>
    <xf numFmtId="165" fontId="3" fillId="0" borderId="2" xfId="1" applyNumberFormat="1" applyFont="1" applyBorder="1" applyAlignment="1">
      <alignment horizontal="left" vertical="center" wrapText="1"/>
    </xf>
    <xf numFmtId="165" fontId="3" fillId="0" borderId="3" xfId="1" applyNumberFormat="1" applyFont="1" applyBorder="1" applyAlignment="1">
      <alignment horizontal="left" vertical="center"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xf numFmtId="0" fontId="4" fillId="0" borderId="0" xfId="0" applyFont="1" applyAlignment="1"/>
    <xf numFmtId="0" fontId="4" fillId="0" borderId="0" xfId="0" applyFont="1" applyBorder="1" applyAlignment="1">
      <alignment horizontal="center"/>
    </xf>
    <xf numFmtId="0" fontId="6" fillId="0" borderId="0" xfId="0" applyFont="1" applyBorder="1" applyAlignment="1"/>
    <xf numFmtId="0" fontId="4" fillId="0" borderId="0" xfId="0" applyFont="1" applyBorder="1" applyAlignment="1"/>
    <xf numFmtId="0" fontId="4" fillId="0" borderId="0" xfId="0" applyFont="1" applyBorder="1" applyAlignment="1">
      <alignment horizontal="left"/>
    </xf>
    <xf numFmtId="0" fontId="4" fillId="0" borderId="1" xfId="0" applyFont="1" applyBorder="1" applyAlignment="1">
      <alignment horizontal="center"/>
    </xf>
    <xf numFmtId="0" fontId="4" fillId="2" borderId="0" xfId="0" applyFont="1" applyFill="1" applyBorder="1" applyAlignment="1">
      <alignment horizontal="center"/>
    </xf>
    <xf numFmtId="0" fontId="4" fillId="0" borderId="0" xfId="0" applyFont="1" applyAlignment="1">
      <alignment horizontal="right"/>
    </xf>
    <xf numFmtId="0" fontId="5" fillId="0" borderId="0" xfId="0" applyFont="1"/>
    <xf numFmtId="0" fontId="4" fillId="0" borderId="0" xfId="0" applyFont="1" applyAlignment="1">
      <alignment horizontal="left" indent="2"/>
    </xf>
    <xf numFmtId="0" fontId="5" fillId="0" borderId="0" xfId="0" applyFont="1" applyAlignment="1"/>
    <xf numFmtId="10" fontId="3" fillId="0" borderId="0" xfId="3" applyNumberFormat="1" applyFont="1" applyAlignment="1">
      <alignment horizontal="left" vertical="center" wrapText="1"/>
    </xf>
    <xf numFmtId="0" fontId="3" fillId="0" borderId="0" xfId="0" applyFont="1" applyAlignment="1">
      <alignment horizontal="left" vertical="center"/>
    </xf>
    <xf numFmtId="165" fontId="3" fillId="0" borderId="0" xfId="1" applyNumberFormat="1" applyFont="1" applyBorder="1"/>
    <xf numFmtId="0" fontId="3" fillId="0" borderId="2" xfId="0" applyFont="1" applyBorder="1" applyAlignment="1">
      <alignment horizontal="center"/>
    </xf>
    <xf numFmtId="10" fontId="3" fillId="0" borderId="0" xfId="0" applyNumberFormat="1" applyFont="1" applyAlignment="1">
      <alignment horizontal="left" vertical="center" wrapText="1"/>
    </xf>
    <xf numFmtId="165" fontId="3" fillId="0" borderId="0" xfId="1" applyNumberFormat="1" applyFont="1" applyFill="1"/>
    <xf numFmtId="165" fontId="3" fillId="0" borderId="1" xfId="1" applyNumberFormat="1" applyFont="1" applyFill="1" applyBorder="1" applyAlignment="1">
      <alignment horizontal="center"/>
    </xf>
    <xf numFmtId="165" fontId="3" fillId="0" borderId="1" xfId="1" applyNumberFormat="1" applyFont="1" applyFill="1" applyBorder="1" applyAlignment="1">
      <alignment horizontal="center" vertical="center" wrapText="1"/>
    </xf>
    <xf numFmtId="165" fontId="3" fillId="0" borderId="2" xfId="1" applyNumberFormat="1" applyFont="1" applyFill="1" applyBorder="1"/>
    <xf numFmtId="165" fontId="3" fillId="0" borderId="0" xfId="1" applyNumberFormat="1" applyFont="1" applyFill="1" applyBorder="1"/>
    <xf numFmtId="165" fontId="3" fillId="0" borderId="1" xfId="1" applyNumberFormat="1" applyFont="1" applyFill="1" applyBorder="1"/>
    <xf numFmtId="165" fontId="3" fillId="0" borderId="3" xfId="1" applyNumberFormat="1" applyFont="1" applyFill="1" applyBorder="1"/>
    <xf numFmtId="0" fontId="3" fillId="3" borderId="0" xfId="0" applyFont="1" applyFill="1" applyAlignment="1">
      <alignment horizontal="left" vertical="center" wrapText="1"/>
    </xf>
    <xf numFmtId="165" fontId="3" fillId="3" borderId="0" xfId="1" applyNumberFormat="1" applyFont="1" applyFill="1" applyAlignment="1">
      <alignment horizontal="left" vertical="center" wrapText="1"/>
    </xf>
    <xf numFmtId="10" fontId="3" fillId="3" borderId="0" xfId="3" applyNumberFormat="1" applyFont="1" applyFill="1" applyAlignment="1">
      <alignment horizontal="center" vertical="center" wrapText="1"/>
    </xf>
    <xf numFmtId="164" fontId="3" fillId="3" borderId="0" xfId="1" applyNumberFormat="1" applyFont="1" applyFill="1" applyAlignment="1">
      <alignment horizontal="left" vertical="center" wrapText="1"/>
    </xf>
    <xf numFmtId="43" fontId="3" fillId="3" borderId="0" xfId="1" applyFont="1" applyFill="1" applyAlignment="1">
      <alignment horizontal="left" vertical="center" wrapText="1"/>
    </xf>
    <xf numFmtId="10" fontId="3" fillId="3" borderId="0" xfId="0" applyNumberFormat="1" applyFont="1" applyFill="1" applyAlignment="1">
      <alignment horizontal="right" vertical="center" wrapText="1"/>
    </xf>
    <xf numFmtId="165" fontId="3" fillId="3" borderId="0" xfId="1" applyNumberFormat="1" applyFont="1" applyFill="1"/>
    <xf numFmtId="0" fontId="3" fillId="3" borderId="0" xfId="0" applyFont="1" applyFill="1"/>
    <xf numFmtId="0" fontId="5" fillId="3" borderId="1" xfId="0" applyFont="1" applyFill="1" applyBorder="1" applyAlignment="1">
      <alignment horizontal="center"/>
    </xf>
    <xf numFmtId="0" fontId="5" fillId="3" borderId="2" xfId="0" applyFont="1" applyFill="1" applyBorder="1" applyAlignment="1">
      <alignment horizontal="center"/>
    </xf>
    <xf numFmtId="0" fontId="4" fillId="0" borderId="1" xfId="0" applyFont="1" applyBorder="1" applyAlignment="1">
      <alignment horizontal="left"/>
    </xf>
    <xf numFmtId="0" fontId="4" fillId="2" borderId="2" xfId="0" applyFont="1" applyFill="1" applyBorder="1" applyAlignment="1">
      <alignment horizontal="left"/>
    </xf>
    <xf numFmtId="0" fontId="4" fillId="2" borderId="4" xfId="0" applyFont="1" applyFill="1" applyBorder="1" applyAlignment="1"/>
    <xf numFmtId="0" fontId="4" fillId="0" borderId="0" xfId="0" applyFont="1" applyBorder="1" applyAlignment="1">
      <alignment horizontal="right"/>
    </xf>
    <xf numFmtId="14" fontId="4" fillId="0" borderId="2" xfId="0" applyNumberFormat="1" applyFont="1" applyBorder="1" applyAlignment="1"/>
    <xf numFmtId="0" fontId="4" fillId="2" borderId="0" xfId="0" applyFont="1" applyFill="1" applyBorder="1" applyAlignment="1"/>
    <xf numFmtId="0" fontId="4" fillId="3" borderId="2" xfId="0" applyFont="1" applyFill="1" applyBorder="1" applyAlignment="1">
      <alignment horizontal="center"/>
    </xf>
    <xf numFmtId="0" fontId="4" fillId="2" borderId="0" xfId="0" applyFont="1" applyFill="1" applyBorder="1" applyAlignment="1">
      <alignment horizontal="left"/>
    </xf>
    <xf numFmtId="0" fontId="4" fillId="0" borderId="1" xfId="0" applyFont="1" applyBorder="1" applyAlignment="1"/>
    <xf numFmtId="0" fontId="4" fillId="2" borderId="0" xfId="0" applyFont="1" applyFill="1" applyAlignment="1"/>
    <xf numFmtId="0" fontId="4" fillId="2" borderId="0" xfId="0" applyFont="1" applyFill="1"/>
    <xf numFmtId="0" fontId="4" fillId="0" borderId="0" xfId="0" applyFont="1" applyFill="1" applyAlignment="1">
      <alignment horizontal="right"/>
    </xf>
    <xf numFmtId="0" fontId="4" fillId="0" borderId="0" xfId="0" applyFont="1" applyFill="1" applyBorder="1"/>
    <xf numFmtId="0" fontId="4" fillId="0" borderId="0" xfId="0" applyFont="1" applyFill="1"/>
    <xf numFmtId="0" fontId="4" fillId="2" borderId="0" xfId="0" applyFont="1" applyFill="1" applyBorder="1"/>
    <xf numFmtId="0" fontId="4" fillId="0" borderId="0" xfId="0" applyFont="1" applyBorder="1"/>
    <xf numFmtId="0" fontId="10" fillId="0" borderId="0" xfId="0" applyFont="1"/>
    <xf numFmtId="0" fontId="11" fillId="0" borderId="0" xfId="0" applyFont="1"/>
    <xf numFmtId="43" fontId="3" fillId="3" borderId="0" xfId="3" applyNumberFormat="1" applyFont="1" applyFill="1" applyAlignment="1">
      <alignment horizontal="center" vertical="center" wrapText="1"/>
    </xf>
    <xf numFmtId="43" fontId="3" fillId="3" borderId="0" xfId="1" applyNumberFormat="1" applyFont="1" applyFill="1" applyAlignment="1">
      <alignment horizontal="left" vertical="center" wrapText="1"/>
    </xf>
    <xf numFmtId="0" fontId="3" fillId="0" borderId="0" xfId="1" applyNumberFormat="1" applyFont="1" applyAlignment="1">
      <alignment vertical="center"/>
    </xf>
    <xf numFmtId="0" fontId="3" fillId="0" borderId="0" xfId="3" applyNumberFormat="1" applyFont="1" applyAlignment="1">
      <alignment vertical="center"/>
    </xf>
    <xf numFmtId="0" fontId="11" fillId="0" borderId="0" xfId="1" quotePrefix="1" applyNumberFormat="1" applyFont="1" applyAlignment="1">
      <alignment vertical="center"/>
    </xf>
    <xf numFmtId="0" fontId="11" fillId="0" borderId="2" xfId="0" applyFont="1" applyBorder="1"/>
    <xf numFmtId="0" fontId="11" fillId="0" borderId="3" xfId="0" applyFont="1" applyBorder="1"/>
    <xf numFmtId="0" fontId="16" fillId="0" borderId="0" xfId="0" applyFont="1" applyAlignment="1">
      <alignment horizontal="left" vertical="center" wrapText="1"/>
    </xf>
    <xf numFmtId="0" fontId="18" fillId="0" borderId="0" xfId="0" applyFont="1" applyAlignment="1">
      <alignment horizontal="left" vertical="center"/>
    </xf>
    <xf numFmtId="0" fontId="14" fillId="0" borderId="0" xfId="1" applyNumberFormat="1" applyFont="1" applyAlignment="1">
      <alignment horizontal="center" wrapText="1"/>
    </xf>
    <xf numFmtId="0" fontId="15" fillId="0" borderId="0" xfId="1" applyNumberFormat="1" applyFont="1" applyAlignment="1">
      <alignment horizontal="center" wrapText="1"/>
    </xf>
    <xf numFmtId="0" fontId="1" fillId="0" borderId="0" xfId="0" applyFont="1" applyAlignment="1">
      <alignment horizontal="left"/>
    </xf>
    <xf numFmtId="0" fontId="1" fillId="0" borderId="0" xfId="0" applyFont="1"/>
    <xf numFmtId="0" fontId="1" fillId="0" borderId="0" xfId="0" applyFont="1" applyAlignment="1">
      <alignment horizontal="right"/>
    </xf>
    <xf numFmtId="0" fontId="1" fillId="0" borderId="0" xfId="0" applyFont="1" applyAlignment="1">
      <alignment horizontal="left" indent="2"/>
    </xf>
    <xf numFmtId="0" fontId="1" fillId="0" borderId="0" xfId="0" applyFont="1" applyBorder="1"/>
    <xf numFmtId="0" fontId="1" fillId="0" borderId="0" xfId="0" applyFont="1" applyFill="1" applyBorder="1" applyAlignment="1"/>
    <xf numFmtId="0" fontId="1" fillId="0" borderId="0" xfId="0" applyFont="1" applyAlignment="1"/>
    <xf numFmtId="0" fontId="22" fillId="0" borderId="4" xfId="0" applyFont="1" applyBorder="1" applyAlignment="1">
      <alignment horizontal="left" vertical="center"/>
    </xf>
    <xf numFmtId="0" fontId="23" fillId="0" borderId="1" xfId="0" applyFont="1" applyBorder="1" applyAlignment="1">
      <alignment horizontal="left" vertical="center"/>
    </xf>
    <xf numFmtId="0" fontId="22" fillId="0" borderId="0" xfId="0" applyFont="1" applyAlignment="1">
      <alignment horizontal="left"/>
    </xf>
    <xf numFmtId="10" fontId="3" fillId="0" borderId="0" xfId="0" applyNumberFormat="1" applyFont="1" applyFill="1" applyAlignment="1">
      <alignment horizontal="right" vertical="center" wrapText="1"/>
    </xf>
    <xf numFmtId="0" fontId="23" fillId="0" borderId="0" xfId="0" applyFont="1" applyFill="1" applyBorder="1"/>
    <xf numFmtId="0" fontId="23" fillId="0" borderId="0" xfId="0" applyFont="1"/>
    <xf numFmtId="0" fontId="22" fillId="0" borderId="0" xfId="0" applyFont="1" applyAlignment="1"/>
    <xf numFmtId="0" fontId="9" fillId="0" borderId="0" xfId="0" applyFont="1" applyAlignment="1">
      <alignment horizontal="center" vertical="center" wrapText="1"/>
    </xf>
    <xf numFmtId="0" fontId="9" fillId="0" borderId="0" xfId="0" applyFont="1"/>
    <xf numFmtId="0" fontId="4" fillId="5" borderId="0" xfId="0" applyFont="1" applyFill="1"/>
    <xf numFmtId="0" fontId="3" fillId="0" borderId="0" xfId="0" applyFont="1" applyFill="1" applyAlignment="1">
      <alignment horizontal="left" vertical="center" wrapText="1"/>
    </xf>
    <xf numFmtId="0" fontId="5" fillId="3" borderId="2" xfId="0" applyFont="1" applyFill="1" applyBorder="1" applyAlignment="1">
      <alignment horizontal="left"/>
    </xf>
    <xf numFmtId="0" fontId="4" fillId="0" borderId="2" xfId="0" applyFont="1" applyBorder="1" applyAlignment="1">
      <alignment horizontal="left"/>
    </xf>
    <xf numFmtId="0" fontId="0" fillId="0" borderId="2" xfId="0" applyBorder="1" applyAlignment="1">
      <alignment horizontal="left"/>
    </xf>
    <xf numFmtId="0" fontId="5" fillId="0" borderId="0" xfId="0" applyFont="1" applyAlignment="1">
      <alignment horizontal="center"/>
    </xf>
    <xf numFmtId="0" fontId="5" fillId="4" borderId="0" xfId="0" applyFont="1" applyFill="1" applyAlignment="1">
      <alignment horizontal="left" vertical="center" wrapText="1"/>
    </xf>
    <xf numFmtId="0" fontId="1" fillId="4" borderId="0" xfId="0" applyFont="1" applyFill="1" applyAlignment="1">
      <alignment horizontal="left" vertical="center" wrapText="1"/>
    </xf>
    <xf numFmtId="0" fontId="1" fillId="4" borderId="0" xfId="0" applyFont="1" applyFill="1" applyAlignment="1">
      <alignment horizontal="left" wrapText="1"/>
    </xf>
    <xf numFmtId="0" fontId="4" fillId="4" borderId="0" xfId="0" applyFont="1" applyFill="1" applyAlignment="1">
      <alignment horizontal="left" wrapText="1"/>
    </xf>
    <xf numFmtId="0" fontId="4" fillId="0" borderId="1" xfId="0" applyFont="1" applyBorder="1" applyAlignment="1">
      <alignment horizontal="left"/>
    </xf>
    <xf numFmtId="44" fontId="4" fillId="3" borderId="2" xfId="2" applyFont="1" applyFill="1" applyBorder="1" applyAlignment="1">
      <alignment horizontal="left"/>
    </xf>
    <xf numFmtId="0" fontId="1" fillId="0" borderId="2" xfId="0" applyFont="1" applyBorder="1" applyAlignment="1">
      <alignment horizontal="left" indent="1"/>
    </xf>
    <xf numFmtId="0" fontId="0" fillId="0" borderId="2" xfId="0" applyBorder="1" applyAlignment="1">
      <alignment horizontal="left" indent="1"/>
    </xf>
    <xf numFmtId="0" fontId="4" fillId="3" borderId="2" xfId="0" applyFont="1" applyFill="1" applyBorder="1" applyAlignment="1">
      <alignment horizontal="left"/>
    </xf>
    <xf numFmtId="166" fontId="4" fillId="3" borderId="2" xfId="0" applyNumberFormat="1" applyFont="1" applyFill="1" applyBorder="1" applyAlignment="1">
      <alignment horizontal="left"/>
    </xf>
    <xf numFmtId="0" fontId="4" fillId="3" borderId="1" xfId="0" applyFont="1" applyFill="1" applyBorder="1" applyAlignment="1">
      <alignment horizontal="left"/>
    </xf>
    <xf numFmtId="0" fontId="4" fillId="3" borderId="4" xfId="0" applyFont="1" applyFill="1" applyBorder="1" applyAlignment="1">
      <alignment horizontal="left"/>
    </xf>
    <xf numFmtId="44" fontId="4" fillId="3" borderId="1" xfId="2" applyFont="1" applyFill="1" applyBorder="1" applyAlignment="1">
      <alignment horizontal="left"/>
    </xf>
    <xf numFmtId="22" fontId="4" fillId="3" borderId="2" xfId="0" applyNumberFormat="1" applyFont="1" applyFill="1" applyBorder="1" applyAlignment="1">
      <alignment horizontal="left"/>
    </xf>
    <xf numFmtId="42" fontId="4" fillId="0" borderId="1" xfId="2" applyNumberFormat="1" applyFont="1" applyBorder="1" applyAlignment="1">
      <alignment horizontal="left"/>
    </xf>
    <xf numFmtId="42" fontId="4" fillId="0" borderId="2" xfId="2" applyNumberFormat="1" applyFont="1" applyBorder="1" applyAlignment="1"/>
    <xf numFmtId="0" fontId="4" fillId="0" borderId="0" xfId="0" applyFont="1" applyAlignment="1">
      <alignment horizontal="left"/>
    </xf>
    <xf numFmtId="0" fontId="5" fillId="0" borderId="0" xfId="0" applyFont="1" applyAlignment="1">
      <alignment horizontal="left" wrapText="1"/>
    </xf>
    <xf numFmtId="0" fontId="5" fillId="0" borderId="0" xfId="0" applyFont="1" applyAlignment="1">
      <alignment wrapText="1"/>
    </xf>
    <xf numFmtId="0" fontId="4" fillId="0" borderId="0" xfId="0" applyFont="1" applyAlignment="1">
      <alignment wrapText="1"/>
    </xf>
    <xf numFmtId="14" fontId="4" fillId="0" borderId="1" xfId="0" applyNumberFormat="1" applyFont="1" applyBorder="1" applyAlignment="1">
      <alignment horizontal="left"/>
    </xf>
    <xf numFmtId="0" fontId="5" fillId="3" borderId="1" xfId="0" applyFont="1" applyFill="1" applyBorder="1" applyAlignment="1">
      <alignment horizontal="left"/>
    </xf>
    <xf numFmtId="0" fontId="4" fillId="0" borderId="0" xfId="0" applyFont="1" applyAlignment="1">
      <alignment horizontal="left" wrapText="1"/>
    </xf>
    <xf numFmtId="167" fontId="4" fillId="0" borderId="1" xfId="0" applyNumberFormat="1" applyFont="1" applyBorder="1" applyAlignment="1">
      <alignment horizontal="left"/>
    </xf>
    <xf numFmtId="0" fontId="1" fillId="0" borderId="1" xfId="0" applyFont="1" applyBorder="1" applyAlignment="1">
      <alignment horizontal="left"/>
    </xf>
    <xf numFmtId="14" fontId="1" fillId="0" borderId="1" xfId="0" applyNumberFormat="1" applyFont="1" applyBorder="1" applyAlignment="1">
      <alignment horizontal="left"/>
    </xf>
    <xf numFmtId="10" fontId="7" fillId="0" borderId="4" xfId="0" applyNumberFormat="1" applyFont="1" applyBorder="1" applyAlignment="1">
      <alignment horizontal="left" vertical="center" wrapText="1"/>
    </xf>
    <xf numFmtId="0" fontId="8" fillId="0" borderId="1"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N85"/>
  <sheetViews>
    <sheetView tabSelected="1" workbookViewId="0">
      <selection activeCell="A5" sqref="A5"/>
    </sheetView>
  </sheetViews>
  <sheetFormatPr defaultColWidth="9.33203125" defaultRowHeight="12.75" x14ac:dyDescent="0.2"/>
  <cols>
    <col min="1" max="1" width="47.83203125" style="35" customWidth="1"/>
    <col min="2" max="2" width="7.1640625" style="35" customWidth="1"/>
    <col min="3" max="3" width="11.5" style="35" customWidth="1"/>
    <col min="4" max="4" width="12.33203125" style="35" customWidth="1"/>
    <col min="5" max="5" width="37" style="35" customWidth="1"/>
    <col min="6" max="6" width="12.1640625" style="35" customWidth="1"/>
    <col min="7" max="7" width="4" style="35" customWidth="1"/>
    <col min="8" max="8" width="10.5" style="35" hidden="1" customWidth="1"/>
    <col min="9" max="9" width="4.5" style="35" hidden="1" customWidth="1"/>
    <col min="10" max="10" width="9.33203125" style="35" hidden="1" customWidth="1"/>
    <col min="11" max="11" width="10.33203125" style="35" customWidth="1"/>
    <col min="12" max="12" width="7.33203125" style="35" customWidth="1"/>
    <col min="13" max="13" width="16.33203125" style="35" customWidth="1"/>
    <col min="14" max="16384" width="9.33203125" style="35"/>
  </cols>
  <sheetData>
    <row r="1" spans="1:14" x14ac:dyDescent="0.2">
      <c r="A1" s="119" t="s">
        <v>70</v>
      </c>
      <c r="B1" s="119"/>
      <c r="C1" s="119"/>
      <c r="D1" s="119"/>
      <c r="E1" s="119"/>
    </row>
    <row r="2" spans="1:14" ht="49.15" customHeight="1" x14ac:dyDescent="0.2">
      <c r="A2" s="120" t="s">
        <v>94</v>
      </c>
      <c r="B2" s="121"/>
      <c r="C2" s="121"/>
      <c r="D2" s="121"/>
      <c r="E2" s="121"/>
    </row>
    <row r="3" spans="1:14" ht="63.75" customHeight="1" x14ac:dyDescent="0.2">
      <c r="A3" s="122" t="s">
        <v>139</v>
      </c>
      <c r="B3" s="123"/>
      <c r="C3" s="123"/>
      <c r="D3" s="123"/>
      <c r="E3" s="123"/>
      <c r="F3" s="33"/>
      <c r="G3" s="33"/>
      <c r="H3" s="33"/>
      <c r="I3" s="33"/>
      <c r="J3" s="33"/>
      <c r="K3" s="33"/>
      <c r="L3" s="33"/>
      <c r="M3" s="33"/>
      <c r="N3" s="34"/>
    </row>
    <row r="4" spans="1:14" ht="3.75" customHeight="1" x14ac:dyDescent="0.2">
      <c r="A4" s="114"/>
      <c r="B4" s="114"/>
      <c r="C4" s="114"/>
      <c r="D4" s="114"/>
      <c r="E4" s="114"/>
      <c r="F4" s="36"/>
      <c r="G4" s="36"/>
      <c r="H4" s="36"/>
      <c r="I4" s="36"/>
      <c r="J4" s="36"/>
      <c r="K4" s="36"/>
      <c r="L4" s="36"/>
      <c r="M4" s="36"/>
    </row>
    <row r="5" spans="1:14" ht="12.75" customHeight="1" x14ac:dyDescent="0.2">
      <c r="A5" s="102" t="s">
        <v>102</v>
      </c>
      <c r="B5" s="130"/>
      <c r="C5" s="130"/>
      <c r="D5" s="130"/>
      <c r="E5" s="130"/>
      <c r="F5" s="36"/>
      <c r="G5" s="36"/>
      <c r="H5" s="36"/>
      <c r="I5" s="36"/>
      <c r="J5" s="36"/>
      <c r="K5" s="36"/>
      <c r="L5" s="36"/>
      <c r="M5" s="36"/>
    </row>
    <row r="6" spans="1:14" ht="12.75" customHeight="1" x14ac:dyDescent="0.2">
      <c r="A6" s="102" t="s">
        <v>103</v>
      </c>
      <c r="B6" s="128"/>
      <c r="C6" s="128"/>
      <c r="D6" s="128"/>
      <c r="E6" s="128"/>
      <c r="F6" s="36"/>
      <c r="G6" s="36"/>
      <c r="H6" s="36"/>
      <c r="I6" s="36"/>
      <c r="J6" s="36"/>
      <c r="K6" s="36"/>
      <c r="L6" s="36"/>
      <c r="M6" s="36"/>
    </row>
    <row r="7" spans="1:14" ht="12.75" customHeight="1" x14ac:dyDescent="0.2">
      <c r="A7" s="102" t="s">
        <v>104</v>
      </c>
      <c r="B7" s="128"/>
      <c r="C7" s="128"/>
      <c r="D7" s="128"/>
      <c r="E7" s="128"/>
      <c r="F7" s="36"/>
      <c r="G7" s="36"/>
      <c r="H7" s="36"/>
      <c r="I7" s="36"/>
      <c r="J7" s="36"/>
      <c r="K7" s="36"/>
      <c r="L7" s="36"/>
      <c r="M7" s="36"/>
    </row>
    <row r="8" spans="1:14" ht="12.75" customHeight="1" x14ac:dyDescent="0.2">
      <c r="A8" s="102" t="s">
        <v>140</v>
      </c>
      <c r="B8" s="128"/>
      <c r="C8" s="128"/>
      <c r="D8" s="128"/>
      <c r="E8" s="128"/>
      <c r="F8" s="36"/>
      <c r="G8" s="36"/>
      <c r="H8" s="36"/>
      <c r="I8" s="36"/>
      <c r="J8" s="36"/>
      <c r="K8" s="36"/>
      <c r="L8" s="36"/>
      <c r="M8" s="36"/>
    </row>
    <row r="9" spans="1:14" ht="12.75" customHeight="1" x14ac:dyDescent="0.2">
      <c r="A9" s="102" t="s">
        <v>35</v>
      </c>
      <c r="B9" s="131"/>
      <c r="C9" s="131"/>
      <c r="D9" s="131"/>
      <c r="E9" s="131"/>
      <c r="F9" s="36"/>
      <c r="G9" s="36"/>
      <c r="H9" s="36"/>
      <c r="I9" s="36"/>
      <c r="J9" s="36"/>
      <c r="K9" s="36"/>
      <c r="L9" s="36"/>
      <c r="M9" s="36"/>
    </row>
    <row r="10" spans="1:14" ht="3.75" customHeight="1" x14ac:dyDescent="0.2">
      <c r="A10" s="114"/>
      <c r="B10" s="114"/>
      <c r="C10" s="114"/>
      <c r="D10" s="114"/>
      <c r="E10" s="114"/>
      <c r="F10" s="36"/>
      <c r="G10" s="36"/>
      <c r="H10" s="36"/>
      <c r="I10" s="36"/>
      <c r="J10" s="36"/>
      <c r="K10" s="36"/>
      <c r="L10" s="36"/>
      <c r="M10" s="36"/>
    </row>
    <row r="11" spans="1:14" ht="12.75" customHeight="1" x14ac:dyDescent="0.2">
      <c r="A11" s="35" t="s">
        <v>34</v>
      </c>
      <c r="B11" s="124">
        <f>+'year 1'!B3</f>
        <v>0</v>
      </c>
      <c r="C11" s="124"/>
      <c r="D11" s="124"/>
      <c r="E11" s="124"/>
      <c r="F11" s="36"/>
      <c r="G11" s="37"/>
      <c r="H11" s="37"/>
      <c r="I11" s="37"/>
      <c r="J11" s="37"/>
      <c r="K11" s="37"/>
      <c r="M11" s="38"/>
    </row>
    <row r="12" spans="1:14" x14ac:dyDescent="0.2">
      <c r="A12" s="35" t="s">
        <v>35</v>
      </c>
      <c r="B12" s="128"/>
      <c r="C12" s="128"/>
      <c r="D12" s="128"/>
      <c r="E12" s="128"/>
      <c r="F12" s="36"/>
      <c r="G12" s="36"/>
      <c r="H12" s="36"/>
      <c r="I12" s="36"/>
      <c r="J12" s="36"/>
      <c r="K12" s="36"/>
      <c r="L12" s="36"/>
      <c r="M12" s="36"/>
    </row>
    <row r="13" spans="1:14" x14ac:dyDescent="0.2">
      <c r="A13" s="39" t="s">
        <v>36</v>
      </c>
      <c r="B13" s="129"/>
      <c r="C13" s="129"/>
      <c r="D13" s="70"/>
      <c r="E13" s="70"/>
      <c r="F13" s="36"/>
      <c r="G13" s="36"/>
      <c r="H13" s="36"/>
      <c r="I13" s="36"/>
      <c r="J13" s="36"/>
      <c r="K13" s="36"/>
      <c r="L13" s="36"/>
      <c r="M13" s="36"/>
    </row>
    <row r="14" spans="1:14" x14ac:dyDescent="0.2">
      <c r="A14" s="103" t="s">
        <v>105</v>
      </c>
      <c r="B14" s="116"/>
      <c r="C14" s="116"/>
      <c r="D14" s="116"/>
      <c r="E14" s="116"/>
      <c r="F14" s="36"/>
      <c r="G14" s="36"/>
      <c r="H14" s="36"/>
      <c r="I14" s="36"/>
      <c r="J14" s="36"/>
      <c r="K14" s="36"/>
      <c r="L14" s="36"/>
      <c r="M14" s="36"/>
    </row>
    <row r="15" spans="1:14" x14ac:dyDescent="0.2">
      <c r="A15" s="98" t="s">
        <v>106</v>
      </c>
      <c r="B15" s="117">
        <f>+'year 1'!B2</f>
        <v>0</v>
      </c>
      <c r="C15" s="117"/>
      <c r="D15" s="117"/>
      <c r="E15" s="117"/>
      <c r="F15" s="36"/>
      <c r="G15" s="36"/>
      <c r="H15" s="36"/>
      <c r="I15" s="36"/>
      <c r="J15" s="36"/>
      <c r="K15" s="36"/>
      <c r="L15" s="36"/>
      <c r="M15" s="36"/>
    </row>
    <row r="16" spans="1:14" x14ac:dyDescent="0.2">
      <c r="A16" s="98" t="s">
        <v>91</v>
      </c>
      <c r="B16" s="75"/>
      <c r="C16" s="126" t="s">
        <v>92</v>
      </c>
      <c r="D16" s="127"/>
      <c r="E16" s="75"/>
      <c r="F16" s="36"/>
      <c r="G16" s="36"/>
      <c r="H16" s="36"/>
      <c r="I16" s="36"/>
      <c r="J16" s="36"/>
      <c r="K16" s="36"/>
      <c r="L16" s="36"/>
      <c r="M16" s="36"/>
    </row>
    <row r="17" spans="1:13" x14ac:dyDescent="0.2">
      <c r="A17" s="34" t="s">
        <v>37</v>
      </c>
      <c r="B17" s="128"/>
      <c r="C17" s="128"/>
      <c r="D17" s="128"/>
      <c r="E17" s="128"/>
      <c r="F17" s="36"/>
      <c r="G17" s="36"/>
      <c r="H17" s="36"/>
      <c r="I17" s="36"/>
      <c r="J17" s="36"/>
      <c r="K17" s="36"/>
      <c r="L17" s="36"/>
      <c r="M17" s="36"/>
    </row>
    <row r="18" spans="1:13" s="36" customFormat="1" x14ac:dyDescent="0.2">
      <c r="A18" s="34" t="s">
        <v>38</v>
      </c>
      <c r="B18" s="117">
        <f>+'year 1'!B1</f>
        <v>0</v>
      </c>
      <c r="C18" s="117"/>
      <c r="D18" s="117"/>
      <c r="E18" s="117"/>
    </row>
    <row r="19" spans="1:13" s="36" customFormat="1" x14ac:dyDescent="0.2">
      <c r="A19" s="98" t="s">
        <v>132</v>
      </c>
      <c r="B19" s="117"/>
      <c r="C19" s="118"/>
      <c r="D19" s="118"/>
      <c r="E19" s="118"/>
    </row>
    <row r="20" spans="1:13" s="39" customFormat="1" x14ac:dyDescent="0.2">
      <c r="A20" s="40" t="s">
        <v>39</v>
      </c>
      <c r="B20" s="133"/>
      <c r="C20" s="133"/>
      <c r="D20" s="133"/>
      <c r="E20" s="71"/>
    </row>
    <row r="21" spans="1:13" s="39" customFormat="1" x14ac:dyDescent="0.2">
      <c r="A21" s="72" t="s">
        <v>40</v>
      </c>
      <c r="B21" s="39" t="s">
        <v>41</v>
      </c>
      <c r="D21" s="73"/>
      <c r="E21" s="74"/>
    </row>
    <row r="22" spans="1:13" s="39" customFormat="1" x14ac:dyDescent="0.2">
      <c r="A22" s="40"/>
      <c r="B22" s="39" t="s">
        <v>42</v>
      </c>
      <c r="C22" s="40"/>
      <c r="D22" s="75"/>
      <c r="E22" s="76"/>
      <c r="F22" s="40"/>
      <c r="G22" s="40"/>
      <c r="H22" s="40"/>
      <c r="I22" s="40"/>
      <c r="J22" s="40"/>
      <c r="K22" s="40"/>
      <c r="L22" s="40"/>
      <c r="M22" s="40"/>
    </row>
    <row r="23" spans="1:13" s="39" customFormat="1" x14ac:dyDescent="0.2">
      <c r="A23" s="40" t="s">
        <v>43</v>
      </c>
      <c r="B23" s="134">
        <f>ROUND(+summary!C39,0)</f>
        <v>0</v>
      </c>
      <c r="C23" s="134"/>
      <c r="D23" s="77"/>
      <c r="E23" s="74"/>
    </row>
    <row r="24" spans="1:13" s="39" customFormat="1" x14ac:dyDescent="0.2">
      <c r="A24" s="40" t="s">
        <v>73</v>
      </c>
      <c r="B24" s="135">
        <f>ROUND(+summary!C41,0)</f>
        <v>0</v>
      </c>
      <c r="C24" s="135"/>
      <c r="D24" s="69"/>
      <c r="E24" s="76"/>
      <c r="F24" s="40"/>
      <c r="G24" s="40"/>
      <c r="H24" s="40"/>
      <c r="I24" s="40"/>
      <c r="J24" s="40"/>
      <c r="K24" s="40"/>
      <c r="L24" s="40"/>
      <c r="M24" s="40"/>
    </row>
    <row r="25" spans="1:13" s="39" customFormat="1" x14ac:dyDescent="0.2">
      <c r="A25" s="40" t="s">
        <v>44</v>
      </c>
      <c r="B25" s="125"/>
      <c r="C25" s="125"/>
      <c r="D25" s="77"/>
      <c r="E25" s="74"/>
    </row>
    <row r="26" spans="1:13" s="39" customFormat="1" x14ac:dyDescent="0.2">
      <c r="A26" s="39" t="s">
        <v>45</v>
      </c>
      <c r="B26" s="132"/>
      <c r="C26" s="132"/>
      <c r="D26" s="41"/>
      <c r="E26" s="42"/>
      <c r="F26" s="40"/>
      <c r="G26" s="40"/>
    </row>
    <row r="27" spans="1:13" s="36" customFormat="1" x14ac:dyDescent="0.2">
      <c r="A27" s="43" t="s">
        <v>46</v>
      </c>
      <c r="B27" s="36" t="s">
        <v>47</v>
      </c>
      <c r="C27" s="75"/>
      <c r="D27" s="77"/>
      <c r="E27" s="78"/>
    </row>
    <row r="28" spans="1:13" s="36" customFormat="1" x14ac:dyDescent="0.2">
      <c r="B28" s="36" t="s">
        <v>48</v>
      </c>
      <c r="C28" s="75"/>
      <c r="D28" s="77"/>
      <c r="E28" s="78"/>
    </row>
    <row r="29" spans="1:13" s="36" customFormat="1" x14ac:dyDescent="0.2">
      <c r="A29" s="104" t="s">
        <v>113</v>
      </c>
      <c r="B29" s="136"/>
      <c r="C29" s="136"/>
      <c r="D29" s="136"/>
      <c r="E29" s="78"/>
    </row>
    <row r="30" spans="1:13" s="36" customFormat="1" x14ac:dyDescent="0.2">
      <c r="C30" s="78"/>
      <c r="D30" s="78"/>
      <c r="E30" s="78"/>
    </row>
    <row r="31" spans="1:13" x14ac:dyDescent="0.2">
      <c r="A31" s="43" t="s">
        <v>71</v>
      </c>
      <c r="B31" s="67"/>
      <c r="C31" s="79"/>
      <c r="D31" s="79"/>
      <c r="E31" s="79"/>
    </row>
    <row r="32" spans="1:13" x14ac:dyDescent="0.2">
      <c r="A32" s="43" t="s">
        <v>49</v>
      </c>
      <c r="B32" s="68"/>
      <c r="C32" s="79"/>
      <c r="D32" s="79"/>
      <c r="E32" s="79"/>
    </row>
    <row r="33" spans="1:5" s="82" customFormat="1" ht="2.25" customHeight="1" x14ac:dyDescent="0.2">
      <c r="A33" s="80"/>
      <c r="B33" s="81"/>
      <c r="C33" s="79"/>
      <c r="D33" s="79"/>
      <c r="E33" s="79"/>
    </row>
    <row r="34" spans="1:5" x14ac:dyDescent="0.2">
      <c r="A34" s="35" t="s">
        <v>50</v>
      </c>
      <c r="C34" s="79"/>
      <c r="D34" s="79"/>
      <c r="E34" s="79"/>
    </row>
    <row r="35" spans="1:5" x14ac:dyDescent="0.2">
      <c r="A35" s="43" t="s">
        <v>47</v>
      </c>
      <c r="B35" s="67"/>
      <c r="C35" s="83"/>
      <c r="D35" s="79"/>
      <c r="E35" s="79"/>
    </row>
    <row r="36" spans="1:5" x14ac:dyDescent="0.2">
      <c r="A36" s="43" t="s">
        <v>51</v>
      </c>
      <c r="B36" s="130"/>
      <c r="C36" s="130"/>
      <c r="D36" s="130"/>
      <c r="E36" s="130"/>
    </row>
    <row r="37" spans="1:5" x14ac:dyDescent="0.2">
      <c r="A37" s="35" t="s">
        <v>52</v>
      </c>
      <c r="C37" s="79"/>
      <c r="D37" s="79"/>
      <c r="E37" s="79"/>
    </row>
    <row r="38" spans="1:5" x14ac:dyDescent="0.2">
      <c r="A38" s="43" t="s">
        <v>47</v>
      </c>
      <c r="B38" s="67"/>
      <c r="C38" s="83"/>
      <c r="D38" s="79"/>
      <c r="E38" s="79"/>
    </row>
    <row r="39" spans="1:5" x14ac:dyDescent="0.2">
      <c r="A39" s="43" t="s">
        <v>51</v>
      </c>
      <c r="B39" s="130"/>
      <c r="C39" s="130"/>
      <c r="D39" s="130"/>
      <c r="E39" s="130"/>
    </row>
    <row r="40" spans="1:5" ht="3.75" customHeight="1" x14ac:dyDescent="0.2"/>
    <row r="41" spans="1:5" x14ac:dyDescent="0.2">
      <c r="A41" s="35" t="s">
        <v>53</v>
      </c>
    </row>
    <row r="42" spans="1:5" x14ac:dyDescent="0.2">
      <c r="A42" s="43" t="s">
        <v>47</v>
      </c>
      <c r="B42" s="67"/>
      <c r="C42" s="84"/>
    </row>
    <row r="43" spans="1:5" x14ac:dyDescent="0.2">
      <c r="A43" s="43" t="s">
        <v>54</v>
      </c>
      <c r="B43" s="130"/>
      <c r="C43" s="130"/>
      <c r="D43" s="130"/>
      <c r="E43" s="130"/>
    </row>
    <row r="44" spans="1:5" ht="3" customHeight="1" x14ac:dyDescent="0.2"/>
    <row r="45" spans="1:5" x14ac:dyDescent="0.2">
      <c r="A45" s="35" t="s">
        <v>55</v>
      </c>
    </row>
    <row r="46" spans="1:5" x14ac:dyDescent="0.2">
      <c r="A46" s="43" t="s">
        <v>47</v>
      </c>
      <c r="B46" s="67"/>
      <c r="C46" s="39"/>
      <c r="D46" s="39"/>
      <c r="E46" s="39"/>
    </row>
    <row r="47" spans="1:5" x14ac:dyDescent="0.2">
      <c r="A47" s="43" t="s">
        <v>48</v>
      </c>
      <c r="B47" s="67"/>
      <c r="C47" s="39"/>
      <c r="D47" s="39"/>
      <c r="E47" s="39"/>
    </row>
    <row r="48" spans="1:5" x14ac:dyDescent="0.2">
      <c r="A48" s="35" t="s">
        <v>56</v>
      </c>
    </row>
    <row r="49" spans="1:5" x14ac:dyDescent="0.2">
      <c r="A49" s="43" t="s">
        <v>47</v>
      </c>
      <c r="B49" s="67"/>
      <c r="C49" s="84"/>
    </row>
    <row r="50" spans="1:5" x14ac:dyDescent="0.2">
      <c r="A50" s="43" t="s">
        <v>57</v>
      </c>
      <c r="B50" s="141"/>
      <c r="C50" s="141"/>
      <c r="D50" s="141"/>
      <c r="E50" s="141"/>
    </row>
    <row r="52" spans="1:5" x14ac:dyDescent="0.2">
      <c r="A52" s="35" t="s">
        <v>58</v>
      </c>
    </row>
    <row r="53" spans="1:5" x14ac:dyDescent="0.2">
      <c r="A53" s="43" t="s">
        <v>48</v>
      </c>
      <c r="B53" s="67"/>
    </row>
    <row r="54" spans="1:5" x14ac:dyDescent="0.2">
      <c r="A54" s="43" t="s">
        <v>59</v>
      </c>
      <c r="B54" s="130"/>
      <c r="C54" s="130"/>
      <c r="D54" s="130"/>
      <c r="E54" s="130"/>
    </row>
    <row r="55" spans="1:5" ht="4.5" customHeight="1" x14ac:dyDescent="0.2">
      <c r="A55" s="44"/>
    </row>
    <row r="56" spans="1:5" x14ac:dyDescent="0.2">
      <c r="A56" s="85" t="s">
        <v>60</v>
      </c>
    </row>
    <row r="57" spans="1:5" x14ac:dyDescent="0.2">
      <c r="A57" s="137" t="s">
        <v>100</v>
      </c>
      <c r="B57" s="142"/>
      <c r="C57" s="142"/>
      <c r="D57" s="142"/>
      <c r="E57" s="142"/>
    </row>
    <row r="58" spans="1:5" x14ac:dyDescent="0.2">
      <c r="A58" s="142"/>
      <c r="B58" s="142"/>
      <c r="C58" s="142"/>
      <c r="D58" s="142"/>
      <c r="E58" s="142"/>
    </row>
    <row r="60" spans="1:5" x14ac:dyDescent="0.2">
      <c r="A60" s="43" t="s">
        <v>84</v>
      </c>
      <c r="B60" s="124"/>
      <c r="C60" s="124"/>
      <c r="D60" s="124"/>
      <c r="E60" s="124"/>
    </row>
    <row r="61" spans="1:5" x14ac:dyDescent="0.2">
      <c r="A61" s="43" t="s">
        <v>83</v>
      </c>
      <c r="B61" s="143"/>
      <c r="C61" s="143"/>
      <c r="D61" s="143"/>
    </row>
    <row r="62" spans="1:5" ht="39.75" customHeight="1" x14ac:dyDescent="0.2">
      <c r="A62" s="138" t="s">
        <v>99</v>
      </c>
      <c r="B62" s="139"/>
      <c r="C62" s="139"/>
      <c r="D62" s="139"/>
      <c r="E62" s="139"/>
    </row>
    <row r="63" spans="1:5" x14ac:dyDescent="0.2">
      <c r="A63" s="43" t="s">
        <v>85</v>
      </c>
      <c r="B63" s="124"/>
      <c r="C63" s="124"/>
      <c r="D63" s="124"/>
      <c r="E63" s="124"/>
    </row>
    <row r="64" spans="1:5" x14ac:dyDescent="0.2">
      <c r="A64" s="43" t="s">
        <v>83</v>
      </c>
      <c r="B64" s="140"/>
      <c r="C64" s="140"/>
      <c r="D64" s="140"/>
    </row>
    <row r="65" spans="1:5" ht="2.25" customHeight="1" x14ac:dyDescent="0.2">
      <c r="A65" s="45"/>
    </row>
    <row r="66" spans="1:5" ht="27.75" customHeight="1" x14ac:dyDescent="0.2">
      <c r="A66" s="138" t="s">
        <v>98</v>
      </c>
      <c r="B66" s="139"/>
      <c r="C66" s="139"/>
      <c r="D66" s="139"/>
      <c r="E66" s="139"/>
    </row>
    <row r="67" spans="1:5" x14ac:dyDescent="0.2">
      <c r="A67" s="43" t="s">
        <v>86</v>
      </c>
      <c r="B67" s="124"/>
      <c r="C67" s="124"/>
      <c r="D67" s="124"/>
      <c r="E67" s="124"/>
    </row>
    <row r="68" spans="1:5" x14ac:dyDescent="0.2">
      <c r="A68" s="43" t="s">
        <v>83</v>
      </c>
      <c r="B68" s="140"/>
      <c r="C68" s="140"/>
      <c r="D68" s="140"/>
    </row>
    <row r="69" spans="1:5" ht="2.25" customHeight="1" x14ac:dyDescent="0.2">
      <c r="A69" s="45"/>
    </row>
    <row r="70" spans="1:5" ht="27.75" customHeight="1" x14ac:dyDescent="0.25">
      <c r="A70" s="137" t="s">
        <v>137</v>
      </c>
      <c r="B70" s="137"/>
      <c r="C70" s="137"/>
      <c r="D70" s="137"/>
      <c r="E70" s="137"/>
    </row>
    <row r="71" spans="1:5" x14ac:dyDescent="0.2">
      <c r="A71" s="100" t="s">
        <v>114</v>
      </c>
      <c r="B71" s="124"/>
      <c r="C71" s="124"/>
      <c r="D71" s="124"/>
      <c r="E71" s="124"/>
    </row>
    <row r="72" spans="1:5" x14ac:dyDescent="0.2">
      <c r="A72" s="43" t="s">
        <v>83</v>
      </c>
      <c r="B72" s="140"/>
      <c r="C72" s="140"/>
      <c r="D72" s="140"/>
    </row>
    <row r="73" spans="1:5" ht="2.25" customHeight="1" x14ac:dyDescent="0.2"/>
    <row r="74" spans="1:5" x14ac:dyDescent="0.2">
      <c r="A74" s="46" t="s">
        <v>97</v>
      </c>
    </row>
    <row r="75" spans="1:5" x14ac:dyDescent="0.2">
      <c r="A75" s="43" t="s">
        <v>61</v>
      </c>
      <c r="B75" s="124"/>
      <c r="C75" s="124"/>
      <c r="D75" s="124"/>
      <c r="E75" s="124"/>
    </row>
    <row r="76" spans="1:5" x14ac:dyDescent="0.2">
      <c r="A76" s="43" t="s">
        <v>83</v>
      </c>
      <c r="B76" s="140"/>
      <c r="C76" s="140"/>
      <c r="D76" s="140"/>
    </row>
    <row r="77" spans="1:5" ht="3.75" customHeight="1" x14ac:dyDescent="0.2">
      <c r="A77" s="44"/>
    </row>
    <row r="78" spans="1:5" x14ac:dyDescent="0.2">
      <c r="A78" s="44" t="s">
        <v>95</v>
      </c>
      <c r="B78" s="99"/>
      <c r="C78" s="99"/>
      <c r="D78" s="99"/>
      <c r="E78" s="99"/>
    </row>
    <row r="79" spans="1:5" x14ac:dyDescent="0.2">
      <c r="A79" s="100" t="s">
        <v>61</v>
      </c>
      <c r="B79" s="144"/>
      <c r="C79" s="144"/>
      <c r="D79" s="144"/>
      <c r="E79" s="144"/>
    </row>
    <row r="80" spans="1:5" x14ac:dyDescent="0.2">
      <c r="A80" s="100" t="s">
        <v>83</v>
      </c>
      <c r="B80" s="145"/>
      <c r="C80" s="145"/>
      <c r="D80" s="145"/>
      <c r="E80" s="99"/>
    </row>
    <row r="81" spans="1:5" ht="3" customHeight="1" x14ac:dyDescent="0.2">
      <c r="A81" s="101"/>
      <c r="B81" s="99"/>
      <c r="C81" s="99"/>
      <c r="D81" s="99"/>
      <c r="E81" s="99"/>
    </row>
    <row r="82" spans="1:5" x14ac:dyDescent="0.2">
      <c r="A82" s="46" t="s">
        <v>96</v>
      </c>
      <c r="B82" s="99"/>
      <c r="C82" s="99"/>
      <c r="D82" s="99"/>
      <c r="E82" s="99"/>
    </row>
    <row r="83" spans="1:5" x14ac:dyDescent="0.2">
      <c r="A83" s="100" t="s">
        <v>61</v>
      </c>
      <c r="B83" s="144"/>
      <c r="C83" s="144"/>
      <c r="D83" s="144"/>
      <c r="E83" s="144"/>
    </row>
    <row r="84" spans="1:5" x14ac:dyDescent="0.2">
      <c r="A84" s="100" t="s">
        <v>83</v>
      </c>
      <c r="B84" s="145"/>
      <c r="C84" s="145"/>
      <c r="D84" s="145"/>
      <c r="E84" s="99"/>
    </row>
    <row r="85" spans="1:5" ht="5.25" customHeight="1" x14ac:dyDescent="0.2">
      <c r="A85" s="45"/>
    </row>
  </sheetData>
  <mergeCells count="46">
    <mergeCell ref="B75:E75"/>
    <mergeCell ref="B76:D76"/>
    <mergeCell ref="B83:E83"/>
    <mergeCell ref="B84:D84"/>
    <mergeCell ref="B71:E71"/>
    <mergeCell ref="B72:D72"/>
    <mergeCell ref="B79:E79"/>
    <mergeCell ref="B80:D80"/>
    <mergeCell ref="A70:E70"/>
    <mergeCell ref="A62:E62"/>
    <mergeCell ref="B63:E63"/>
    <mergeCell ref="B64:D64"/>
    <mergeCell ref="B43:E43"/>
    <mergeCell ref="B50:E50"/>
    <mergeCell ref="B54:E54"/>
    <mergeCell ref="A57:E58"/>
    <mergeCell ref="B60:E60"/>
    <mergeCell ref="B61:D61"/>
    <mergeCell ref="A66:E66"/>
    <mergeCell ref="B67:E67"/>
    <mergeCell ref="B68:D68"/>
    <mergeCell ref="B26:C26"/>
    <mergeCell ref="B36:E36"/>
    <mergeCell ref="B39:E39"/>
    <mergeCell ref="B20:D20"/>
    <mergeCell ref="B23:C23"/>
    <mergeCell ref="B24:C24"/>
    <mergeCell ref="B29:D29"/>
    <mergeCell ref="B25:C25"/>
    <mergeCell ref="B18:E18"/>
    <mergeCell ref="C16:D16"/>
    <mergeCell ref="B12:E12"/>
    <mergeCell ref="B13:C13"/>
    <mergeCell ref="B15:E15"/>
    <mergeCell ref="B17:E17"/>
    <mergeCell ref="B14:E14"/>
    <mergeCell ref="B19:E19"/>
    <mergeCell ref="A1:E1"/>
    <mergeCell ref="A2:E2"/>
    <mergeCell ref="A3:E3"/>
    <mergeCell ref="B11:E11"/>
    <mergeCell ref="B5:E5"/>
    <mergeCell ref="B6:E6"/>
    <mergeCell ref="B7:E7"/>
    <mergeCell ref="B8:E8"/>
    <mergeCell ref="B9:E9"/>
  </mergeCells>
  <phoneticPr fontId="2" type="noConversion"/>
  <dataValidations count="1">
    <dataValidation type="list" allowBlank="1" showInputMessage="1" showErrorMessage="1" sqref="B16">
      <formula1>"Yes, No"</formula1>
    </dataValidation>
  </dataValidations>
  <printOptions horizontalCentered="1" verticalCentered="1"/>
  <pageMargins left="0" right="0" top="0.25" bottom="0.25" header="0.5" footer="0"/>
  <pageSetup scale="68" orientation="portrait" r:id="rId1"/>
  <headerFooter alignWithMargins="0">
    <oddFooter>&amp;RVersion: July 2019</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sponsor type from dropdown list">
          <x14:formula1>
            <xm:f>'Sponsor Types'!$A$1:$A$6</xm:f>
          </x14:formula1>
          <xm:sqref>B14:E14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F78"/>
  <sheetViews>
    <sheetView workbookViewId="0">
      <pane ySplit="6" topLeftCell="A7" activePane="bottomLeft" state="frozenSplit"/>
      <selection activeCell="A10" sqref="A10"/>
      <selection pane="bottomLeft" activeCell="B8" sqref="B8"/>
    </sheetView>
  </sheetViews>
  <sheetFormatPr defaultColWidth="9.33203125" defaultRowHeight="15" x14ac:dyDescent="0.25"/>
  <cols>
    <col min="1" max="1" width="25.1640625" style="4" customWidth="1"/>
    <col min="2" max="2" width="47.83203125" style="5" customWidth="1"/>
    <col min="3" max="3" width="10.33203125" style="28" customWidth="1"/>
    <col min="4" max="4" width="10.6640625" style="18" customWidth="1"/>
    <col min="5" max="5" width="9.6640625" style="22" customWidth="1"/>
    <col min="6" max="6" width="16.5" style="52" customWidth="1"/>
    <col min="7" max="7" width="11.6640625" style="4" customWidth="1"/>
    <col min="8" max="16384" width="9.33203125" style="4"/>
  </cols>
  <sheetData>
    <row r="1" spans="1:6" x14ac:dyDescent="0.25">
      <c r="A1" s="86" t="s">
        <v>78</v>
      </c>
      <c r="B1" s="59"/>
    </row>
    <row r="2" spans="1:6" x14ac:dyDescent="0.25">
      <c r="A2" s="86" t="s">
        <v>79</v>
      </c>
      <c r="B2" s="59"/>
    </row>
    <row r="3" spans="1:6" x14ac:dyDescent="0.25">
      <c r="A3" s="86" t="s">
        <v>80</v>
      </c>
      <c r="B3" s="59"/>
    </row>
    <row r="4" spans="1:6" x14ac:dyDescent="0.25">
      <c r="A4" s="86" t="s">
        <v>82</v>
      </c>
      <c r="B4" s="59"/>
    </row>
    <row r="5" spans="1:6" x14ac:dyDescent="0.25">
      <c r="A5" s="7"/>
      <c r="B5" s="8"/>
      <c r="C5" s="29"/>
      <c r="D5" s="19"/>
      <c r="E5" s="23"/>
      <c r="F5" s="53"/>
    </row>
    <row r="6" spans="1:6" s="3" customFormat="1" ht="30" x14ac:dyDescent="0.2">
      <c r="A6" s="1" t="s">
        <v>2</v>
      </c>
      <c r="B6" s="1" t="s">
        <v>1</v>
      </c>
      <c r="C6" s="2" t="s">
        <v>30</v>
      </c>
      <c r="D6" s="19" t="s">
        <v>29</v>
      </c>
      <c r="E6" s="24" t="s">
        <v>31</v>
      </c>
      <c r="F6" s="54" t="s">
        <v>32</v>
      </c>
    </row>
    <row r="7" spans="1:6" x14ac:dyDescent="0.25">
      <c r="A7" s="105" t="s">
        <v>116</v>
      </c>
    </row>
    <row r="8" spans="1:6" x14ac:dyDescent="0.25">
      <c r="A8" s="4" t="s">
        <v>0</v>
      </c>
      <c r="B8" s="59"/>
      <c r="C8" s="60"/>
      <c r="D8" s="61"/>
      <c r="E8" s="62"/>
      <c r="F8" s="52">
        <f>ROUND(+C8*D8*E8,0)</f>
        <v>0</v>
      </c>
    </row>
    <row r="9" spans="1:6" x14ac:dyDescent="0.25">
      <c r="A9" s="4" t="s">
        <v>4</v>
      </c>
      <c r="B9" s="59"/>
      <c r="C9" s="60"/>
      <c r="D9" s="61"/>
      <c r="E9" s="62"/>
      <c r="F9" s="52">
        <f>ROUND(+C9*D9*E9,0)</f>
        <v>0</v>
      </c>
    </row>
    <row r="10" spans="1:6" x14ac:dyDescent="0.25">
      <c r="A10" s="48" t="s">
        <v>62</v>
      </c>
      <c r="F10" s="55">
        <f>SUM(F8:F9)</f>
        <v>0</v>
      </c>
    </row>
    <row r="11" spans="1:6" x14ac:dyDescent="0.25">
      <c r="F11" s="56"/>
    </row>
    <row r="12" spans="1:6" x14ac:dyDescent="0.25">
      <c r="A12" s="106" t="s">
        <v>117</v>
      </c>
    </row>
    <row r="13" spans="1:6" x14ac:dyDescent="0.25">
      <c r="A13" s="4" t="s">
        <v>0</v>
      </c>
      <c r="B13" s="59"/>
      <c r="C13" s="60"/>
      <c r="D13" s="61"/>
      <c r="E13" s="62"/>
      <c r="F13" s="52">
        <f>ROUND(+C13*D13*E13,0)</f>
        <v>0</v>
      </c>
    </row>
    <row r="14" spans="1:6" x14ac:dyDescent="0.25">
      <c r="A14" s="4" t="s">
        <v>4</v>
      </c>
      <c r="B14" s="59"/>
      <c r="C14" s="60"/>
      <c r="D14" s="61"/>
      <c r="E14" s="62"/>
      <c r="F14" s="52">
        <f>ROUND(+C14*D14*E14,0)</f>
        <v>0</v>
      </c>
    </row>
    <row r="15" spans="1:6" x14ac:dyDescent="0.25">
      <c r="A15" s="48" t="s">
        <v>63</v>
      </c>
      <c r="F15" s="55">
        <f>SUM(F13:F14)</f>
        <v>0</v>
      </c>
    </row>
    <row r="16" spans="1:6" x14ac:dyDescent="0.25">
      <c r="A16" s="48"/>
      <c r="F16" s="56"/>
    </row>
    <row r="17" spans="1:6" x14ac:dyDescent="0.25">
      <c r="A17" s="7" t="s">
        <v>64</v>
      </c>
      <c r="B17" s="8"/>
      <c r="C17" s="29"/>
      <c r="D17" s="19"/>
      <c r="E17" s="23"/>
      <c r="F17" s="57">
        <f>+F15+F10</f>
        <v>0</v>
      </c>
    </row>
    <row r="18" spans="1:6" x14ac:dyDescent="0.25">
      <c r="A18" s="11" t="s">
        <v>118</v>
      </c>
      <c r="B18" s="146" t="s">
        <v>88</v>
      </c>
      <c r="C18" s="146"/>
      <c r="D18" s="146"/>
      <c r="E18" s="25"/>
      <c r="F18" s="55">
        <f>ROUND((+F10*38%)+(F15*8%),0)</f>
        <v>0</v>
      </c>
    </row>
    <row r="20" spans="1:6" x14ac:dyDescent="0.25">
      <c r="A20" s="107" t="s">
        <v>121</v>
      </c>
    </row>
    <row r="21" spans="1:6" x14ac:dyDescent="0.25">
      <c r="A21" s="4" t="s">
        <v>0</v>
      </c>
      <c r="B21" s="59"/>
      <c r="C21" s="60"/>
      <c r="D21" s="61"/>
      <c r="E21" s="62"/>
      <c r="F21" s="52">
        <f>ROUND(+C21*D21*E21,0)</f>
        <v>0</v>
      </c>
    </row>
    <row r="22" spans="1:6" x14ac:dyDescent="0.25">
      <c r="A22" s="4" t="s">
        <v>4</v>
      </c>
      <c r="B22" s="59"/>
      <c r="C22" s="60"/>
      <c r="D22" s="61"/>
      <c r="E22" s="62"/>
      <c r="F22" s="52">
        <f>ROUND(+C22*D22*E22,0)</f>
        <v>0</v>
      </c>
    </row>
    <row r="23" spans="1:6" x14ac:dyDescent="0.25">
      <c r="A23" s="4" t="s">
        <v>5</v>
      </c>
      <c r="B23" s="59"/>
      <c r="C23" s="60"/>
      <c r="D23" s="61"/>
      <c r="E23" s="62"/>
      <c r="F23" s="52">
        <f>ROUND(+C23*D23*E23,0)</f>
        <v>0</v>
      </c>
    </row>
    <row r="24" spans="1:6" x14ac:dyDescent="0.25">
      <c r="A24" s="7" t="s">
        <v>119</v>
      </c>
      <c r="B24" s="8"/>
      <c r="C24" s="29"/>
      <c r="D24" s="19"/>
      <c r="E24" s="23"/>
      <c r="F24" s="55">
        <f>SUM(F21:F23)</f>
        <v>0</v>
      </c>
    </row>
    <row r="25" spans="1:6" x14ac:dyDescent="0.25">
      <c r="A25" s="11" t="s">
        <v>118</v>
      </c>
      <c r="B25" s="64">
        <v>0.38</v>
      </c>
      <c r="C25" s="30"/>
      <c r="E25" s="25"/>
      <c r="F25" s="52">
        <f>ROUND(+F24*B25,0)</f>
        <v>0</v>
      </c>
    </row>
    <row r="26" spans="1:6" ht="24.75" x14ac:dyDescent="0.25">
      <c r="A26" s="109" t="s">
        <v>122</v>
      </c>
      <c r="B26" s="108"/>
      <c r="C26" s="96" t="s">
        <v>133</v>
      </c>
      <c r="D26" s="97" t="s">
        <v>134</v>
      </c>
      <c r="E26" s="96" t="s">
        <v>135</v>
      </c>
    </row>
    <row r="27" spans="1:6" x14ac:dyDescent="0.25">
      <c r="A27" s="4" t="s">
        <v>0</v>
      </c>
      <c r="B27" s="59"/>
      <c r="C27" s="63"/>
      <c r="D27" s="87"/>
      <c r="E27" s="88"/>
      <c r="F27" s="52">
        <f>ROUND(+C27*D27*E27,0)</f>
        <v>0</v>
      </c>
    </row>
    <row r="28" spans="1:6" x14ac:dyDescent="0.25">
      <c r="A28" s="4" t="s">
        <v>4</v>
      </c>
      <c r="B28" s="59"/>
      <c r="C28" s="63"/>
      <c r="D28" s="87"/>
      <c r="E28" s="88"/>
      <c r="F28" s="52">
        <f>ROUND(+C28*D28*E28,0)</f>
        <v>0</v>
      </c>
    </row>
    <row r="29" spans="1:6" x14ac:dyDescent="0.25">
      <c r="A29" s="7" t="s">
        <v>120</v>
      </c>
      <c r="B29" s="8"/>
      <c r="C29" s="29"/>
      <c r="D29" s="19"/>
      <c r="E29" s="23"/>
      <c r="F29" s="55">
        <f>SUM(F27:F28)</f>
        <v>0</v>
      </c>
    </row>
    <row r="30" spans="1:6" x14ac:dyDescent="0.25">
      <c r="A30" s="11" t="s">
        <v>118</v>
      </c>
      <c r="B30" s="64">
        <v>0.08</v>
      </c>
      <c r="C30" s="30"/>
      <c r="E30" s="25"/>
      <c r="F30" s="52">
        <f>ROUND(+F29*B30,0)</f>
        <v>0</v>
      </c>
    </row>
    <row r="31" spans="1:6" x14ac:dyDescent="0.25">
      <c r="B31" s="95" t="s">
        <v>115</v>
      </c>
    </row>
    <row r="32" spans="1:6" x14ac:dyDescent="0.25">
      <c r="A32" s="110" t="s">
        <v>123</v>
      </c>
      <c r="B32" s="95"/>
    </row>
    <row r="33" spans="1:6" ht="33.950000000000003" customHeight="1" x14ac:dyDescent="0.25">
      <c r="A33" s="13" t="s">
        <v>33</v>
      </c>
      <c r="B33" s="94" t="s">
        <v>101</v>
      </c>
      <c r="C33" s="96" t="s">
        <v>133</v>
      </c>
      <c r="D33" s="97" t="s">
        <v>134</v>
      </c>
      <c r="E33" s="96" t="s">
        <v>135</v>
      </c>
    </row>
    <row r="34" spans="1:6" x14ac:dyDescent="0.25">
      <c r="A34" s="4" t="s">
        <v>11</v>
      </c>
      <c r="B34" s="59"/>
      <c r="C34" s="63"/>
      <c r="D34" s="87"/>
      <c r="E34" s="88"/>
      <c r="F34" s="52">
        <f>ROUND(+C34*D34*E34,0)</f>
        <v>0</v>
      </c>
    </row>
    <row r="35" spans="1:6" x14ac:dyDescent="0.25">
      <c r="A35" s="4" t="s">
        <v>12</v>
      </c>
      <c r="B35" s="59"/>
      <c r="C35" s="88"/>
      <c r="D35" s="87"/>
      <c r="E35" s="88"/>
      <c r="F35" s="52">
        <f>ROUND(+C35*D35*E35,0)</f>
        <v>0</v>
      </c>
    </row>
    <row r="36" spans="1:6" x14ac:dyDescent="0.25">
      <c r="A36" s="4" t="s">
        <v>13</v>
      </c>
      <c r="B36" s="59"/>
      <c r="C36" s="88"/>
      <c r="D36" s="87"/>
      <c r="E36" s="88"/>
      <c r="F36" s="52">
        <f>ROUND(+C36*D36*E36,0)</f>
        <v>0</v>
      </c>
    </row>
    <row r="37" spans="1:6" x14ac:dyDescent="0.25">
      <c r="A37" s="7" t="s">
        <v>87</v>
      </c>
      <c r="B37" s="8"/>
      <c r="C37" s="29"/>
      <c r="D37" s="19"/>
      <c r="E37" s="23"/>
      <c r="F37" s="55">
        <f>SUM(F34:F36)</f>
        <v>0</v>
      </c>
    </row>
    <row r="38" spans="1:6" x14ac:dyDescent="0.25">
      <c r="A38" s="11" t="s">
        <v>8</v>
      </c>
      <c r="B38" s="64">
        <v>0</v>
      </c>
      <c r="C38" s="30"/>
      <c r="E38" s="25"/>
      <c r="F38" s="52">
        <f>ROUND(+F37*B38,0)</f>
        <v>0</v>
      </c>
    </row>
    <row r="39" spans="1:6" x14ac:dyDescent="0.25">
      <c r="A39" s="110" t="s">
        <v>124</v>
      </c>
      <c r="B39" s="95"/>
    </row>
    <row r="40" spans="1:6" ht="24.75" x14ac:dyDescent="0.25">
      <c r="A40" s="13" t="s">
        <v>33</v>
      </c>
      <c r="B40" s="94" t="s">
        <v>101</v>
      </c>
      <c r="C40" s="96" t="s">
        <v>133</v>
      </c>
      <c r="D40" s="97" t="s">
        <v>134</v>
      </c>
      <c r="E40" s="96" t="s">
        <v>135</v>
      </c>
    </row>
    <row r="41" spans="1:6" x14ac:dyDescent="0.25">
      <c r="A41" s="4" t="s">
        <v>11</v>
      </c>
      <c r="B41" s="59"/>
      <c r="C41" s="63"/>
      <c r="D41" s="87"/>
      <c r="E41" s="88"/>
      <c r="F41" s="52">
        <f>ROUND(+C41*D41*E41,0)</f>
        <v>0</v>
      </c>
    </row>
    <row r="42" spans="1:6" x14ac:dyDescent="0.25">
      <c r="A42" s="4" t="s">
        <v>12</v>
      </c>
      <c r="B42" s="59"/>
      <c r="C42" s="88"/>
      <c r="D42" s="87"/>
      <c r="E42" s="88"/>
      <c r="F42" s="52">
        <f>ROUND(+C42*D42*E42,0)</f>
        <v>0</v>
      </c>
    </row>
    <row r="43" spans="1:6" x14ac:dyDescent="0.25">
      <c r="A43" s="4" t="s">
        <v>13</v>
      </c>
      <c r="B43" s="59"/>
      <c r="C43" s="88"/>
      <c r="D43" s="87"/>
      <c r="E43" s="88"/>
      <c r="F43" s="52">
        <f>ROUND(+C43*D43*E43,0)</f>
        <v>0</v>
      </c>
    </row>
    <row r="44" spans="1:6" x14ac:dyDescent="0.25">
      <c r="A44" s="7" t="s">
        <v>87</v>
      </c>
      <c r="B44" s="8"/>
      <c r="C44" s="29"/>
      <c r="D44" s="19"/>
      <c r="E44" s="23"/>
      <c r="F44" s="55">
        <f>SUM(F41:F43)</f>
        <v>0</v>
      </c>
    </row>
    <row r="45" spans="1:6" x14ac:dyDescent="0.25">
      <c r="A45" s="11" t="s">
        <v>118</v>
      </c>
      <c r="B45" s="64">
        <v>0.08</v>
      </c>
      <c r="C45" s="30"/>
      <c r="E45" s="25"/>
      <c r="F45" s="52">
        <f>ROUND(+F44*B45,0)</f>
        <v>0</v>
      </c>
    </row>
    <row r="47" spans="1:6" x14ac:dyDescent="0.25">
      <c r="A47" s="86" t="s">
        <v>74</v>
      </c>
      <c r="C47" s="91"/>
      <c r="D47" s="91"/>
      <c r="E47" s="91"/>
      <c r="F47" s="52">
        <f>+F17+F24+F29+F37+F44</f>
        <v>0</v>
      </c>
    </row>
    <row r="48" spans="1:6" x14ac:dyDescent="0.25">
      <c r="A48" s="86" t="s">
        <v>75</v>
      </c>
      <c r="C48" s="89"/>
      <c r="D48" s="90"/>
      <c r="E48" s="89"/>
      <c r="F48" s="52">
        <f>+F18+F25+F30+F38+F45</f>
        <v>0</v>
      </c>
    </row>
    <row r="49" spans="1:6" x14ac:dyDescent="0.25">
      <c r="A49" s="92" t="s">
        <v>76</v>
      </c>
      <c r="B49" s="14"/>
      <c r="C49" s="31"/>
      <c r="D49" s="20"/>
      <c r="E49" s="26"/>
      <c r="F49" s="55">
        <f>+F47+F48</f>
        <v>0</v>
      </c>
    </row>
    <row r="51" spans="1:6" x14ac:dyDescent="0.25">
      <c r="A51" s="111" t="s">
        <v>125</v>
      </c>
    </row>
    <row r="52" spans="1:6" x14ac:dyDescent="0.25">
      <c r="A52" s="113" t="s">
        <v>130</v>
      </c>
      <c r="B52" s="112" t="s">
        <v>131</v>
      </c>
    </row>
    <row r="53" spans="1:6" x14ac:dyDescent="0.25">
      <c r="A53" s="4" t="s">
        <v>14</v>
      </c>
      <c r="B53" s="59"/>
      <c r="F53" s="65"/>
    </row>
    <row r="54" spans="1:6" x14ac:dyDescent="0.25">
      <c r="A54" s="4" t="s">
        <v>18</v>
      </c>
      <c r="B54" s="59"/>
      <c r="F54" s="65"/>
    </row>
    <row r="55" spans="1:6" x14ac:dyDescent="0.25">
      <c r="A55" s="4" t="s">
        <v>129</v>
      </c>
      <c r="B55" s="59"/>
      <c r="F55" s="65"/>
    </row>
    <row r="56" spans="1:6" x14ac:dyDescent="0.25">
      <c r="A56" s="4" t="s">
        <v>21</v>
      </c>
      <c r="B56" s="59"/>
      <c r="F56" s="65"/>
    </row>
    <row r="57" spans="1:6" x14ac:dyDescent="0.25">
      <c r="A57" s="4" t="s">
        <v>22</v>
      </c>
      <c r="B57" s="59"/>
      <c r="F57" s="65"/>
    </row>
    <row r="58" spans="1:6" x14ac:dyDescent="0.25">
      <c r="A58" s="4" t="s">
        <v>23</v>
      </c>
      <c r="B58" s="59"/>
      <c r="F58" s="65"/>
    </row>
    <row r="59" spans="1:6" x14ac:dyDescent="0.25">
      <c r="A59" s="4" t="s">
        <v>20</v>
      </c>
      <c r="B59" s="59"/>
      <c r="F59" s="65"/>
    </row>
    <row r="61" spans="1:6" x14ac:dyDescent="0.25">
      <c r="A61" s="15" t="s">
        <v>24</v>
      </c>
      <c r="B61" s="8"/>
      <c r="C61" s="29"/>
      <c r="D61" s="19"/>
      <c r="E61" s="23"/>
      <c r="F61" s="55">
        <f>ROUND(SUM(F53:F60),0)</f>
        <v>0</v>
      </c>
    </row>
    <row r="63" spans="1:6" x14ac:dyDescent="0.25">
      <c r="A63" s="4" t="s">
        <v>67</v>
      </c>
    </row>
    <row r="64" spans="1:6" x14ac:dyDescent="0.25">
      <c r="A64" s="4" t="s">
        <v>25</v>
      </c>
      <c r="F64" s="52">
        <f>+F49</f>
        <v>0</v>
      </c>
    </row>
    <row r="65" spans="1:6" x14ac:dyDescent="0.25">
      <c r="A65" s="4" t="s">
        <v>69</v>
      </c>
      <c r="C65" s="47">
        <v>0.45</v>
      </c>
      <c r="F65" s="52">
        <f>ROUND(+F64*C65,0)</f>
        <v>0</v>
      </c>
    </row>
    <row r="66" spans="1:6" x14ac:dyDescent="0.25">
      <c r="A66" s="86" t="s">
        <v>72</v>
      </c>
    </row>
    <row r="67" spans="1:6" ht="15.75" thickBot="1" x14ac:dyDescent="0.3">
      <c r="A67" s="93" t="s">
        <v>77</v>
      </c>
      <c r="B67" s="16"/>
      <c r="C67" s="32"/>
      <c r="D67" s="21"/>
      <c r="E67" s="27"/>
      <c r="F67" s="58">
        <f>+F49+F61+F65</f>
        <v>0</v>
      </c>
    </row>
    <row r="68" spans="1:6" ht="5.25" customHeight="1" thickTop="1" x14ac:dyDescent="0.25"/>
    <row r="69" spans="1:6" x14ac:dyDescent="0.25">
      <c r="A69" s="66" t="s">
        <v>27</v>
      </c>
      <c r="B69" s="59"/>
      <c r="C69" s="60"/>
      <c r="D69" s="61"/>
      <c r="E69" s="62"/>
      <c r="F69" s="65"/>
    </row>
    <row r="70" spans="1:6" x14ac:dyDescent="0.25">
      <c r="A70" s="66" t="s">
        <v>26</v>
      </c>
      <c r="B70" s="59"/>
      <c r="C70" s="60"/>
      <c r="D70" s="61"/>
      <c r="E70" s="62"/>
      <c r="F70" s="65"/>
    </row>
    <row r="71" spans="1:6" ht="5.25" customHeight="1" x14ac:dyDescent="0.25"/>
    <row r="72" spans="1:6" x14ac:dyDescent="0.25">
      <c r="A72" s="4" t="s">
        <v>136</v>
      </c>
    </row>
    <row r="73" spans="1:6" x14ac:dyDescent="0.25">
      <c r="A73" s="4" t="s">
        <v>89</v>
      </c>
    </row>
    <row r="74" spans="1:6" x14ac:dyDescent="0.25">
      <c r="A74" s="4" t="s">
        <v>90</v>
      </c>
    </row>
    <row r="75" spans="1:6" x14ac:dyDescent="0.25">
      <c r="A75" s="86" t="s">
        <v>66</v>
      </c>
    </row>
    <row r="76" spans="1:6" x14ac:dyDescent="0.25">
      <c r="A76" s="4" t="s">
        <v>126</v>
      </c>
    </row>
    <row r="77" spans="1:6" x14ac:dyDescent="0.25">
      <c r="A77" s="4" t="s">
        <v>127</v>
      </c>
    </row>
    <row r="78" spans="1:6" x14ac:dyDescent="0.25">
      <c r="A78" s="4" t="s">
        <v>128</v>
      </c>
    </row>
  </sheetData>
  <mergeCells count="1">
    <mergeCell ref="B18:D18"/>
  </mergeCells>
  <phoneticPr fontId="2" type="noConversion"/>
  <dataValidations count="2">
    <dataValidation type="decimal" allowBlank="1" showInputMessage="1" showErrorMessage="1" error="Hourly rate must be at least $12/hr to comply with Massachusetts minimum wage law." prompt="Enter the Student's hourly rate complying with current (1/1/19) Massachusetts minimum wage law of $12/hour" sqref="C34:C36 C41:C43">
      <formula1>12</formula1>
      <formula2>999</formula2>
    </dataValidation>
    <dataValidation type="decimal" allowBlank="1" showInputMessage="1" showErrorMessage="1" error="Hourly rate must be at least $12/hr to comply with Massachusetts minimum wage law." prompt="Enter the Position's hourly rate complying with current (1/1/19) Massachusetts minimum wage law of $12/hour" sqref="C27:C28">
      <formula1>12</formula1>
      <formula2>999</formula2>
    </dataValidation>
  </dataValidations>
  <printOptions horizontalCentered="1" verticalCentered="1"/>
  <pageMargins left="0" right="0" top="0" bottom="0" header="0.19" footer="0"/>
  <pageSetup scale="64" orientation="portrait" r:id="rId1"/>
  <headerFooter alignWithMargins="0">
    <oddFooter>&amp;RVersion: July 2019</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F78"/>
  <sheetViews>
    <sheetView workbookViewId="0">
      <pane ySplit="6" topLeftCell="A7" activePane="bottomLeft" state="frozenSplit"/>
      <selection activeCell="A10" sqref="A10"/>
      <selection pane="bottomLeft" activeCell="F53" sqref="F53:F59"/>
    </sheetView>
  </sheetViews>
  <sheetFormatPr defaultColWidth="9.33203125" defaultRowHeight="15" x14ac:dyDescent="0.25"/>
  <cols>
    <col min="1" max="1" width="25.1640625" style="4" customWidth="1"/>
    <col min="2" max="2" width="47.83203125" style="5" customWidth="1"/>
    <col min="3" max="3" width="10.33203125" style="28" customWidth="1"/>
    <col min="4" max="4" width="10.6640625" style="18" customWidth="1"/>
    <col min="5" max="5" width="9.6640625" style="22" customWidth="1"/>
    <col min="6" max="6" width="16.5" style="52" customWidth="1"/>
    <col min="7" max="7" width="11.6640625" style="4" customWidth="1"/>
    <col min="8" max="16384" width="9.33203125" style="4"/>
  </cols>
  <sheetData>
    <row r="1" spans="1:6" x14ac:dyDescent="0.25">
      <c r="A1" s="86" t="s">
        <v>78</v>
      </c>
      <c r="B1" s="115" t="str">
        <f>IF('year 1'!B1="","",'year 1'!B1)</f>
        <v/>
      </c>
    </row>
    <row r="2" spans="1:6" x14ac:dyDescent="0.25">
      <c r="A2" s="86" t="s">
        <v>79</v>
      </c>
      <c r="B2" s="115" t="str">
        <f>IF('year 1'!B2="","",'year 1'!B2)</f>
        <v/>
      </c>
    </row>
    <row r="3" spans="1:6" x14ac:dyDescent="0.25">
      <c r="A3" s="86" t="s">
        <v>80</v>
      </c>
      <c r="B3" s="115" t="str">
        <f>IF('year 1'!B3="","",'year 1'!B3)</f>
        <v/>
      </c>
    </row>
    <row r="4" spans="1:6" x14ac:dyDescent="0.25">
      <c r="A4" s="86" t="s">
        <v>82</v>
      </c>
      <c r="B4" s="59"/>
    </row>
    <row r="5" spans="1:6" x14ac:dyDescent="0.25">
      <c r="A5" s="7"/>
      <c r="B5" s="8"/>
      <c r="C5" s="29"/>
      <c r="D5" s="19"/>
      <c r="E5" s="23"/>
      <c r="F5" s="53"/>
    </row>
    <row r="6" spans="1:6" s="3" customFormat="1" ht="30" x14ac:dyDescent="0.2">
      <c r="A6" s="1" t="s">
        <v>2</v>
      </c>
      <c r="B6" s="1" t="s">
        <v>1</v>
      </c>
      <c r="C6" s="2" t="s">
        <v>30</v>
      </c>
      <c r="D6" s="19" t="s">
        <v>29</v>
      </c>
      <c r="E6" s="24" t="s">
        <v>31</v>
      </c>
      <c r="F6" s="54" t="s">
        <v>32</v>
      </c>
    </row>
    <row r="7" spans="1:6" x14ac:dyDescent="0.25">
      <c r="A7" s="105" t="s">
        <v>116</v>
      </c>
    </row>
    <row r="8" spans="1:6" x14ac:dyDescent="0.25">
      <c r="A8" s="4" t="s">
        <v>0</v>
      </c>
      <c r="B8" s="59"/>
      <c r="C8" s="60"/>
      <c r="D8" s="61"/>
      <c r="E8" s="62"/>
      <c r="F8" s="52">
        <f>ROUND(+C8*D8*E8,0)</f>
        <v>0</v>
      </c>
    </row>
    <row r="9" spans="1:6" x14ac:dyDescent="0.25">
      <c r="A9" s="4" t="s">
        <v>4</v>
      </c>
      <c r="B9" s="59"/>
      <c r="C9" s="60"/>
      <c r="D9" s="61"/>
      <c r="E9" s="62"/>
      <c r="F9" s="52">
        <f>ROUND(+C9*D9*E9,0)</f>
        <v>0</v>
      </c>
    </row>
    <row r="10" spans="1:6" x14ac:dyDescent="0.25">
      <c r="A10" s="48" t="s">
        <v>62</v>
      </c>
      <c r="F10" s="55">
        <f>SUM(F8:F9)</f>
        <v>0</v>
      </c>
    </row>
    <row r="11" spans="1:6" x14ac:dyDescent="0.25">
      <c r="F11" s="56"/>
    </row>
    <row r="12" spans="1:6" x14ac:dyDescent="0.25">
      <c r="A12" s="106" t="s">
        <v>117</v>
      </c>
    </row>
    <row r="13" spans="1:6" x14ac:dyDescent="0.25">
      <c r="A13" s="4" t="s">
        <v>0</v>
      </c>
      <c r="B13" s="59"/>
      <c r="C13" s="60"/>
      <c r="D13" s="61"/>
      <c r="E13" s="62"/>
      <c r="F13" s="52">
        <f>ROUND(+C13*D13*E13,0)</f>
        <v>0</v>
      </c>
    </row>
    <row r="14" spans="1:6" x14ac:dyDescent="0.25">
      <c r="A14" s="4" t="s">
        <v>4</v>
      </c>
      <c r="B14" s="59"/>
      <c r="C14" s="60"/>
      <c r="D14" s="61"/>
      <c r="E14" s="62"/>
      <c r="F14" s="52">
        <f>ROUND(+C14*D14*E14,0)</f>
        <v>0</v>
      </c>
    </row>
    <row r="15" spans="1:6" x14ac:dyDescent="0.25">
      <c r="A15" s="48" t="s">
        <v>63</v>
      </c>
      <c r="F15" s="55">
        <f>SUM(F13:F14)</f>
        <v>0</v>
      </c>
    </row>
    <row r="16" spans="1:6" x14ac:dyDescent="0.25">
      <c r="A16" s="48"/>
      <c r="F16" s="56"/>
    </row>
    <row r="17" spans="1:6" x14ac:dyDescent="0.25">
      <c r="A17" s="7" t="s">
        <v>64</v>
      </c>
      <c r="B17" s="8"/>
      <c r="C17" s="29"/>
      <c r="D17" s="19"/>
      <c r="E17" s="23"/>
      <c r="F17" s="57">
        <f>+F15+F10</f>
        <v>0</v>
      </c>
    </row>
    <row r="18" spans="1:6" x14ac:dyDescent="0.25">
      <c r="A18" s="11" t="s">
        <v>118</v>
      </c>
      <c r="B18" s="146" t="s">
        <v>88</v>
      </c>
      <c r="C18" s="146"/>
      <c r="D18" s="146"/>
      <c r="E18" s="25"/>
      <c r="F18" s="55">
        <f>ROUND((+F10*38%)+(F15*8%),0)</f>
        <v>0</v>
      </c>
    </row>
    <row r="20" spans="1:6" x14ac:dyDescent="0.25">
      <c r="A20" s="107" t="s">
        <v>121</v>
      </c>
    </row>
    <row r="21" spans="1:6" x14ac:dyDescent="0.25">
      <c r="A21" s="4" t="s">
        <v>0</v>
      </c>
      <c r="B21" s="59"/>
      <c r="C21" s="60"/>
      <c r="D21" s="61"/>
      <c r="E21" s="62"/>
      <c r="F21" s="52">
        <f>ROUND(+C21*D21*E21,0)</f>
        <v>0</v>
      </c>
    </row>
    <row r="22" spans="1:6" x14ac:dyDescent="0.25">
      <c r="A22" s="4" t="s">
        <v>4</v>
      </c>
      <c r="B22" s="59"/>
      <c r="C22" s="60"/>
      <c r="D22" s="61"/>
      <c r="E22" s="62"/>
      <c r="F22" s="52">
        <f>ROUND(+C22*D22*E22,0)</f>
        <v>0</v>
      </c>
    </row>
    <row r="23" spans="1:6" x14ac:dyDescent="0.25">
      <c r="A23" s="4" t="s">
        <v>5</v>
      </c>
      <c r="B23" s="59"/>
      <c r="C23" s="60"/>
      <c r="D23" s="61"/>
      <c r="E23" s="62"/>
      <c r="F23" s="52">
        <f>ROUND(+C23*D23*E23,0)</f>
        <v>0</v>
      </c>
    </row>
    <row r="24" spans="1:6" x14ac:dyDescent="0.25">
      <c r="A24" s="7" t="s">
        <v>119</v>
      </c>
      <c r="B24" s="8"/>
      <c r="C24" s="29"/>
      <c r="D24" s="19"/>
      <c r="E24" s="23"/>
      <c r="F24" s="55">
        <f>SUM(F21:F23)</f>
        <v>0</v>
      </c>
    </row>
    <row r="25" spans="1:6" x14ac:dyDescent="0.25">
      <c r="A25" s="11" t="s">
        <v>118</v>
      </c>
      <c r="B25" s="64">
        <v>0.38</v>
      </c>
      <c r="C25" s="30"/>
      <c r="E25" s="25"/>
      <c r="F25" s="52">
        <f>ROUND(+F24*B25,0)</f>
        <v>0</v>
      </c>
    </row>
    <row r="26" spans="1:6" ht="24.75" x14ac:dyDescent="0.25">
      <c r="A26" s="109" t="s">
        <v>122</v>
      </c>
      <c r="B26" s="108"/>
      <c r="C26" s="96" t="s">
        <v>133</v>
      </c>
      <c r="D26" s="97" t="s">
        <v>134</v>
      </c>
      <c r="E26" s="96" t="s">
        <v>135</v>
      </c>
    </row>
    <row r="27" spans="1:6" x14ac:dyDescent="0.25">
      <c r="A27" s="4" t="s">
        <v>0</v>
      </c>
      <c r="B27" s="59"/>
      <c r="C27" s="63"/>
      <c r="D27" s="87"/>
      <c r="E27" s="88"/>
      <c r="F27" s="52">
        <f>ROUND(+C27*D27*E27,0)</f>
        <v>0</v>
      </c>
    </row>
    <row r="28" spans="1:6" x14ac:dyDescent="0.25">
      <c r="A28" s="4" t="s">
        <v>4</v>
      </c>
      <c r="B28" s="59"/>
      <c r="C28" s="88"/>
      <c r="D28" s="87"/>
      <c r="E28" s="88"/>
      <c r="F28" s="52">
        <f>ROUND(+C28*D28*E28,0)</f>
        <v>0</v>
      </c>
    </row>
    <row r="29" spans="1:6" x14ac:dyDescent="0.25">
      <c r="A29" s="7" t="s">
        <v>120</v>
      </c>
      <c r="B29" s="8"/>
      <c r="C29" s="29"/>
      <c r="D29" s="19"/>
      <c r="E29" s="23"/>
      <c r="F29" s="55">
        <f>SUM(F27:F28)</f>
        <v>0</v>
      </c>
    </row>
    <row r="30" spans="1:6" x14ac:dyDescent="0.25">
      <c r="A30" s="11" t="s">
        <v>118</v>
      </c>
      <c r="B30" s="64">
        <v>0.08</v>
      </c>
      <c r="C30" s="30"/>
      <c r="E30" s="25"/>
      <c r="F30" s="52">
        <f>ROUND(+F29*B30,0)</f>
        <v>0</v>
      </c>
    </row>
    <row r="31" spans="1:6" x14ac:dyDescent="0.25">
      <c r="B31" s="95" t="s">
        <v>115</v>
      </c>
    </row>
    <row r="32" spans="1:6" x14ac:dyDescent="0.25">
      <c r="A32" s="110" t="s">
        <v>123</v>
      </c>
      <c r="B32" s="95"/>
    </row>
    <row r="33" spans="1:6" ht="33.950000000000003" customHeight="1" x14ac:dyDescent="0.25">
      <c r="A33" s="13" t="s">
        <v>33</v>
      </c>
      <c r="B33" s="94" t="s">
        <v>101</v>
      </c>
      <c r="C33" s="96" t="s">
        <v>133</v>
      </c>
      <c r="D33" s="97" t="s">
        <v>134</v>
      </c>
      <c r="E33" s="96" t="s">
        <v>135</v>
      </c>
    </row>
    <row r="34" spans="1:6" x14ac:dyDescent="0.25">
      <c r="A34" s="4" t="s">
        <v>11</v>
      </c>
      <c r="B34" s="59"/>
      <c r="C34" s="63"/>
      <c r="D34" s="87"/>
      <c r="E34" s="88"/>
      <c r="F34" s="52">
        <f>ROUND(+C34*D34*E34,0)</f>
        <v>0</v>
      </c>
    </row>
    <row r="35" spans="1:6" x14ac:dyDescent="0.25">
      <c r="A35" s="4" t="s">
        <v>12</v>
      </c>
      <c r="B35" s="59"/>
      <c r="C35" s="88"/>
      <c r="D35" s="87"/>
      <c r="E35" s="88"/>
      <c r="F35" s="52">
        <f>ROUND(+C35*D35*E35,0)</f>
        <v>0</v>
      </c>
    </row>
    <row r="36" spans="1:6" x14ac:dyDescent="0.25">
      <c r="A36" s="4" t="s">
        <v>13</v>
      </c>
      <c r="B36" s="59"/>
      <c r="C36" s="88"/>
      <c r="D36" s="87"/>
      <c r="E36" s="88"/>
      <c r="F36" s="52">
        <f>ROUND(+C36*D36*E36,0)</f>
        <v>0</v>
      </c>
    </row>
    <row r="37" spans="1:6" x14ac:dyDescent="0.25">
      <c r="A37" s="7" t="s">
        <v>87</v>
      </c>
      <c r="B37" s="8"/>
      <c r="C37" s="29"/>
      <c r="D37" s="19"/>
      <c r="E37" s="23"/>
      <c r="F37" s="55">
        <f>SUM(F34:F36)</f>
        <v>0</v>
      </c>
    </row>
    <row r="38" spans="1:6" x14ac:dyDescent="0.25">
      <c r="A38" s="11" t="s">
        <v>8</v>
      </c>
      <c r="B38" s="64">
        <v>0</v>
      </c>
      <c r="C38" s="30"/>
      <c r="E38" s="25"/>
      <c r="F38" s="52">
        <f>ROUND(+F37*B38,0)</f>
        <v>0</v>
      </c>
    </row>
    <row r="39" spans="1:6" x14ac:dyDescent="0.25">
      <c r="A39" s="110" t="s">
        <v>124</v>
      </c>
      <c r="B39" s="95"/>
    </row>
    <row r="40" spans="1:6" ht="24.75" x14ac:dyDescent="0.25">
      <c r="A40" s="13" t="s">
        <v>33</v>
      </c>
      <c r="B40" s="94" t="s">
        <v>101</v>
      </c>
      <c r="C40" s="96" t="s">
        <v>133</v>
      </c>
      <c r="D40" s="97" t="s">
        <v>134</v>
      </c>
      <c r="E40" s="96" t="s">
        <v>135</v>
      </c>
    </row>
    <row r="41" spans="1:6" x14ac:dyDescent="0.25">
      <c r="A41" s="4" t="s">
        <v>11</v>
      </c>
      <c r="B41" s="59"/>
      <c r="C41" s="63"/>
      <c r="D41" s="87"/>
      <c r="E41" s="88"/>
      <c r="F41" s="52">
        <f>ROUND(+C41*D41*E41,0)</f>
        <v>0</v>
      </c>
    </row>
    <row r="42" spans="1:6" x14ac:dyDescent="0.25">
      <c r="A42" s="4" t="s">
        <v>12</v>
      </c>
      <c r="B42" s="59"/>
      <c r="C42" s="88"/>
      <c r="D42" s="87"/>
      <c r="E42" s="88"/>
      <c r="F42" s="52">
        <f>ROUND(+C42*D42*E42,0)</f>
        <v>0</v>
      </c>
    </row>
    <row r="43" spans="1:6" x14ac:dyDescent="0.25">
      <c r="A43" s="4" t="s">
        <v>13</v>
      </c>
      <c r="B43" s="59"/>
      <c r="C43" s="88"/>
      <c r="D43" s="87"/>
      <c r="E43" s="88"/>
      <c r="F43" s="52">
        <f>ROUND(+C43*D43*E43,0)</f>
        <v>0</v>
      </c>
    </row>
    <row r="44" spans="1:6" x14ac:dyDescent="0.25">
      <c r="A44" s="7" t="s">
        <v>87</v>
      </c>
      <c r="B44" s="8"/>
      <c r="C44" s="29"/>
      <c r="D44" s="19"/>
      <c r="E44" s="23"/>
      <c r="F44" s="55">
        <f>SUM(F41:F43)</f>
        <v>0</v>
      </c>
    </row>
    <row r="45" spans="1:6" x14ac:dyDescent="0.25">
      <c r="A45" s="11" t="s">
        <v>118</v>
      </c>
      <c r="B45" s="64">
        <v>0.08</v>
      </c>
      <c r="C45" s="30"/>
      <c r="E45" s="25"/>
      <c r="F45" s="52">
        <f>ROUND(+F44*B45,0)</f>
        <v>0</v>
      </c>
    </row>
    <row r="47" spans="1:6" x14ac:dyDescent="0.25">
      <c r="A47" s="86" t="s">
        <v>74</v>
      </c>
      <c r="C47" s="91"/>
      <c r="D47" s="91"/>
      <c r="E47" s="91"/>
      <c r="F47" s="52">
        <f>+F17+F24+F29+F37+F44</f>
        <v>0</v>
      </c>
    </row>
    <row r="48" spans="1:6" x14ac:dyDescent="0.25">
      <c r="A48" s="86" t="s">
        <v>75</v>
      </c>
      <c r="C48" s="89"/>
      <c r="D48" s="90"/>
      <c r="E48" s="89"/>
      <c r="F48" s="52">
        <f>+F18+F25+F30+F38+F45</f>
        <v>0</v>
      </c>
    </row>
    <row r="49" spans="1:6" x14ac:dyDescent="0.25">
      <c r="A49" s="92" t="s">
        <v>76</v>
      </c>
      <c r="B49" s="14"/>
      <c r="C49" s="31"/>
      <c r="D49" s="20"/>
      <c r="E49" s="26"/>
      <c r="F49" s="55">
        <f>+F47+F48</f>
        <v>0</v>
      </c>
    </row>
    <row r="51" spans="1:6" x14ac:dyDescent="0.25">
      <c r="A51" s="111" t="s">
        <v>125</v>
      </c>
    </row>
    <row r="52" spans="1:6" x14ac:dyDescent="0.25">
      <c r="A52" s="113" t="s">
        <v>130</v>
      </c>
      <c r="B52" s="112" t="s">
        <v>131</v>
      </c>
    </row>
    <row r="53" spans="1:6" x14ac:dyDescent="0.25">
      <c r="A53" s="4" t="s">
        <v>14</v>
      </c>
      <c r="B53" s="59"/>
      <c r="F53" s="65"/>
    </row>
    <row r="54" spans="1:6" x14ac:dyDescent="0.25">
      <c r="A54" s="4" t="s">
        <v>18</v>
      </c>
      <c r="B54" s="59"/>
      <c r="F54" s="65"/>
    </row>
    <row r="55" spans="1:6" x14ac:dyDescent="0.25">
      <c r="A55" s="4" t="s">
        <v>129</v>
      </c>
      <c r="B55" s="59"/>
      <c r="F55" s="65"/>
    </row>
    <row r="56" spans="1:6" x14ac:dyDescent="0.25">
      <c r="A56" s="4" t="s">
        <v>21</v>
      </c>
      <c r="B56" s="59"/>
      <c r="F56" s="65"/>
    </row>
    <row r="57" spans="1:6" x14ac:dyDescent="0.25">
      <c r="A57" s="4" t="s">
        <v>22</v>
      </c>
      <c r="B57" s="59"/>
      <c r="F57" s="65"/>
    </row>
    <row r="58" spans="1:6" x14ac:dyDescent="0.25">
      <c r="A58" s="4" t="s">
        <v>23</v>
      </c>
      <c r="B58" s="59"/>
      <c r="F58" s="65"/>
    </row>
    <row r="59" spans="1:6" x14ac:dyDescent="0.25">
      <c r="A59" s="4" t="s">
        <v>20</v>
      </c>
      <c r="B59" s="59"/>
      <c r="F59" s="65"/>
    </row>
    <row r="61" spans="1:6" x14ac:dyDescent="0.25">
      <c r="A61" s="15" t="s">
        <v>24</v>
      </c>
      <c r="B61" s="8"/>
      <c r="C61" s="29"/>
      <c r="D61" s="19"/>
      <c r="E61" s="23"/>
      <c r="F61" s="55">
        <f>ROUND(SUM(F53:F60),0)</f>
        <v>0</v>
      </c>
    </row>
    <row r="63" spans="1:6" x14ac:dyDescent="0.25">
      <c r="A63" s="4" t="s">
        <v>67</v>
      </c>
    </row>
    <row r="64" spans="1:6" x14ac:dyDescent="0.25">
      <c r="A64" s="4" t="s">
        <v>25</v>
      </c>
      <c r="F64" s="52">
        <f>+F49</f>
        <v>0</v>
      </c>
    </row>
    <row r="65" spans="1:6" x14ac:dyDescent="0.25">
      <c r="A65" s="4" t="s">
        <v>69</v>
      </c>
      <c r="C65" s="47">
        <v>0.45</v>
      </c>
      <c r="F65" s="52">
        <f>ROUND(+F64*C65,0)</f>
        <v>0</v>
      </c>
    </row>
    <row r="66" spans="1:6" x14ac:dyDescent="0.25">
      <c r="A66" s="86" t="s">
        <v>72</v>
      </c>
    </row>
    <row r="67" spans="1:6" ht="15.75" thickBot="1" x14ac:dyDescent="0.3">
      <c r="A67" s="93" t="s">
        <v>77</v>
      </c>
      <c r="B67" s="16"/>
      <c r="C67" s="32"/>
      <c r="D67" s="21"/>
      <c r="E67" s="27"/>
      <c r="F67" s="58">
        <f>+F49+F61+F65</f>
        <v>0</v>
      </c>
    </row>
    <row r="68" spans="1:6" ht="5.25" customHeight="1" thickTop="1" x14ac:dyDescent="0.25"/>
    <row r="69" spans="1:6" x14ac:dyDescent="0.25">
      <c r="A69" s="66" t="s">
        <v>27</v>
      </c>
      <c r="B69" s="59"/>
      <c r="C69" s="60"/>
      <c r="D69" s="61"/>
      <c r="E69" s="62"/>
      <c r="F69" s="65"/>
    </row>
    <row r="70" spans="1:6" x14ac:dyDescent="0.25">
      <c r="A70" s="66" t="s">
        <v>26</v>
      </c>
      <c r="B70" s="59"/>
      <c r="C70" s="60"/>
      <c r="D70" s="61"/>
      <c r="E70" s="62"/>
      <c r="F70" s="65"/>
    </row>
    <row r="71" spans="1:6" ht="5.25" customHeight="1" x14ac:dyDescent="0.25"/>
    <row r="72" spans="1:6" x14ac:dyDescent="0.25">
      <c r="A72" s="4" t="s">
        <v>136</v>
      </c>
    </row>
    <row r="73" spans="1:6" x14ac:dyDescent="0.25">
      <c r="A73" s="4" t="s">
        <v>89</v>
      </c>
    </row>
    <row r="74" spans="1:6" x14ac:dyDescent="0.25">
      <c r="A74" s="4" t="s">
        <v>90</v>
      </c>
    </row>
    <row r="75" spans="1:6" x14ac:dyDescent="0.25">
      <c r="A75" s="86" t="s">
        <v>66</v>
      </c>
    </row>
    <row r="76" spans="1:6" x14ac:dyDescent="0.25">
      <c r="A76" s="4" t="s">
        <v>126</v>
      </c>
    </row>
    <row r="77" spans="1:6" x14ac:dyDescent="0.25">
      <c r="A77" s="4" t="s">
        <v>127</v>
      </c>
    </row>
    <row r="78" spans="1:6" x14ac:dyDescent="0.25">
      <c r="A78" s="4" t="s">
        <v>128</v>
      </c>
    </row>
  </sheetData>
  <mergeCells count="1">
    <mergeCell ref="B18:D18"/>
  </mergeCells>
  <dataValidations count="2">
    <dataValidation type="decimal" allowBlank="1" showInputMessage="1" showErrorMessage="1" error="Hourly rate must be at least $12/hr to comply with Massachusetts minimum wage law." prompt="Enter the Student's hourly rate complying with current (1/1/19) Massachusetts minimum wage law of $12/hour" sqref="C34:C36 C41:C43">
      <formula1>12</formula1>
      <formula2>999</formula2>
    </dataValidation>
    <dataValidation type="decimal" allowBlank="1" showInputMessage="1" showErrorMessage="1" error="Hourly rate must be at least $12/hr to comply with Massachusetts minimum wage law." prompt="Enter the Position's hourly rate complying with current (1/1/19) Massachusetts minimum wage law of $12/hour" sqref="C27:C28">
      <formula1>12</formula1>
      <formula2>999</formula2>
    </dataValidation>
  </dataValidations>
  <printOptions horizontalCentered="1" verticalCentered="1"/>
  <pageMargins left="0" right="0" top="0" bottom="0" header="0.19" footer="0"/>
  <pageSetup scale="64" orientation="portrait" r:id="rId1"/>
  <headerFooter alignWithMargins="0">
    <oddFooter>&amp;RVersion: July 2019</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F78"/>
  <sheetViews>
    <sheetView workbookViewId="0">
      <pane ySplit="6" topLeftCell="A55" activePane="bottomLeft" state="frozenSplit"/>
      <selection activeCell="A10" sqref="A10"/>
      <selection pane="bottomLeft" activeCell="F59" sqref="F59"/>
    </sheetView>
  </sheetViews>
  <sheetFormatPr defaultColWidth="9.33203125" defaultRowHeight="15" x14ac:dyDescent="0.25"/>
  <cols>
    <col min="1" max="1" width="25.1640625" style="4" customWidth="1"/>
    <col min="2" max="2" width="47.83203125" style="5" customWidth="1"/>
    <col min="3" max="3" width="10.33203125" style="28" customWidth="1"/>
    <col min="4" max="4" width="10.6640625" style="18" customWidth="1"/>
    <col min="5" max="5" width="9.6640625" style="22" customWidth="1"/>
    <col min="6" max="6" width="16.5" style="52" customWidth="1"/>
    <col min="7" max="7" width="11.6640625" style="4" customWidth="1"/>
    <col min="8" max="16384" width="9.33203125" style="4"/>
  </cols>
  <sheetData>
    <row r="1" spans="1:6" x14ac:dyDescent="0.25">
      <c r="A1" s="86" t="s">
        <v>78</v>
      </c>
      <c r="B1" s="115" t="str">
        <f>IF('year 1'!B1="","",'year 1'!B1)</f>
        <v/>
      </c>
    </row>
    <row r="2" spans="1:6" x14ac:dyDescent="0.25">
      <c r="A2" s="86" t="s">
        <v>79</v>
      </c>
      <c r="B2" s="115" t="str">
        <f>IF('year 1'!B2="","",'year 1'!B2)</f>
        <v/>
      </c>
    </row>
    <row r="3" spans="1:6" x14ac:dyDescent="0.25">
      <c r="A3" s="86" t="s">
        <v>80</v>
      </c>
      <c r="B3" s="115" t="str">
        <f>IF('year 1'!B3="","",'year 1'!B3)</f>
        <v/>
      </c>
    </row>
    <row r="4" spans="1:6" x14ac:dyDescent="0.25">
      <c r="A4" s="86" t="s">
        <v>82</v>
      </c>
      <c r="B4" s="59"/>
    </row>
    <row r="5" spans="1:6" x14ac:dyDescent="0.25">
      <c r="A5" s="7"/>
      <c r="B5" s="8"/>
      <c r="C5" s="29"/>
      <c r="D5" s="19"/>
      <c r="E5" s="23"/>
      <c r="F5" s="53"/>
    </row>
    <row r="6" spans="1:6" s="3" customFormat="1" ht="30" x14ac:dyDescent="0.2">
      <c r="A6" s="1" t="s">
        <v>2</v>
      </c>
      <c r="B6" s="1" t="s">
        <v>1</v>
      </c>
      <c r="C6" s="2" t="s">
        <v>30</v>
      </c>
      <c r="D6" s="19" t="s">
        <v>29</v>
      </c>
      <c r="E6" s="24" t="s">
        <v>31</v>
      </c>
      <c r="F6" s="54" t="s">
        <v>32</v>
      </c>
    </row>
    <row r="7" spans="1:6" x14ac:dyDescent="0.25">
      <c r="A7" s="105" t="s">
        <v>116</v>
      </c>
    </row>
    <row r="8" spans="1:6" x14ac:dyDescent="0.25">
      <c r="A8" s="4" t="s">
        <v>0</v>
      </c>
      <c r="B8" s="59"/>
      <c r="C8" s="60"/>
      <c r="D8" s="61"/>
      <c r="E8" s="62"/>
      <c r="F8" s="52">
        <f>ROUND(+C8*D8*E8,0)</f>
        <v>0</v>
      </c>
    </row>
    <row r="9" spans="1:6" x14ac:dyDescent="0.25">
      <c r="A9" s="4" t="s">
        <v>4</v>
      </c>
      <c r="B9" s="59"/>
      <c r="C9" s="60"/>
      <c r="D9" s="61"/>
      <c r="E9" s="62"/>
      <c r="F9" s="52">
        <f>ROUND(+C9*D9*E9,0)</f>
        <v>0</v>
      </c>
    </row>
    <row r="10" spans="1:6" x14ac:dyDescent="0.25">
      <c r="A10" s="48" t="s">
        <v>62</v>
      </c>
      <c r="F10" s="55">
        <f>SUM(F8:F9)</f>
        <v>0</v>
      </c>
    </row>
    <row r="11" spans="1:6" x14ac:dyDescent="0.25">
      <c r="F11" s="56"/>
    </row>
    <row r="12" spans="1:6" x14ac:dyDescent="0.25">
      <c r="A12" s="106" t="s">
        <v>117</v>
      </c>
    </row>
    <row r="13" spans="1:6" x14ac:dyDescent="0.25">
      <c r="A13" s="4" t="s">
        <v>0</v>
      </c>
      <c r="B13" s="59"/>
      <c r="C13" s="60"/>
      <c r="D13" s="61"/>
      <c r="E13" s="62"/>
      <c r="F13" s="52">
        <f>ROUND(+C13*D13*E13,0)</f>
        <v>0</v>
      </c>
    </row>
    <row r="14" spans="1:6" x14ac:dyDescent="0.25">
      <c r="A14" s="4" t="s">
        <v>4</v>
      </c>
      <c r="B14" s="59"/>
      <c r="C14" s="60"/>
      <c r="D14" s="61"/>
      <c r="E14" s="62"/>
      <c r="F14" s="52">
        <f>ROUND(+C14*D14*E14,0)</f>
        <v>0</v>
      </c>
    </row>
    <row r="15" spans="1:6" x14ac:dyDescent="0.25">
      <c r="A15" s="48" t="s">
        <v>63</v>
      </c>
      <c r="F15" s="55">
        <f>SUM(F13:F14)</f>
        <v>0</v>
      </c>
    </row>
    <row r="16" spans="1:6" x14ac:dyDescent="0.25">
      <c r="A16" s="48"/>
      <c r="F16" s="56"/>
    </row>
    <row r="17" spans="1:6" x14ac:dyDescent="0.25">
      <c r="A17" s="7" t="s">
        <v>64</v>
      </c>
      <c r="B17" s="8"/>
      <c r="C17" s="29"/>
      <c r="D17" s="19"/>
      <c r="E17" s="23"/>
      <c r="F17" s="57">
        <f>+F15+F10</f>
        <v>0</v>
      </c>
    </row>
    <row r="18" spans="1:6" x14ac:dyDescent="0.25">
      <c r="A18" s="11" t="s">
        <v>118</v>
      </c>
      <c r="B18" s="146" t="s">
        <v>88</v>
      </c>
      <c r="C18" s="146"/>
      <c r="D18" s="146"/>
      <c r="E18" s="25"/>
      <c r="F18" s="55">
        <f>ROUND((+F10*38%)+(F15*8%),0)</f>
        <v>0</v>
      </c>
    </row>
    <row r="20" spans="1:6" x14ac:dyDescent="0.25">
      <c r="A20" s="107" t="s">
        <v>121</v>
      </c>
    </row>
    <row r="21" spans="1:6" x14ac:dyDescent="0.25">
      <c r="A21" s="4" t="s">
        <v>0</v>
      </c>
      <c r="B21" s="59"/>
      <c r="C21" s="60"/>
      <c r="D21" s="61"/>
      <c r="E21" s="62"/>
      <c r="F21" s="52">
        <f>ROUND(+C21*D21*E21,0)</f>
        <v>0</v>
      </c>
    </row>
    <row r="22" spans="1:6" x14ac:dyDescent="0.25">
      <c r="A22" s="4" t="s">
        <v>4</v>
      </c>
      <c r="B22" s="59"/>
      <c r="C22" s="60"/>
      <c r="D22" s="61"/>
      <c r="E22" s="62"/>
      <c r="F22" s="52">
        <f>ROUND(+C22*D22*E22,0)</f>
        <v>0</v>
      </c>
    </row>
    <row r="23" spans="1:6" x14ac:dyDescent="0.25">
      <c r="A23" s="4" t="s">
        <v>5</v>
      </c>
      <c r="B23" s="59"/>
      <c r="C23" s="60"/>
      <c r="D23" s="61"/>
      <c r="E23" s="62"/>
      <c r="F23" s="52">
        <f>ROUND(+C23*D23*E23,0)</f>
        <v>0</v>
      </c>
    </row>
    <row r="24" spans="1:6" x14ac:dyDescent="0.25">
      <c r="A24" s="7" t="s">
        <v>119</v>
      </c>
      <c r="B24" s="8"/>
      <c r="C24" s="29"/>
      <c r="D24" s="19"/>
      <c r="E24" s="23"/>
      <c r="F24" s="55">
        <f>SUM(F21:F23)</f>
        <v>0</v>
      </c>
    </row>
    <row r="25" spans="1:6" x14ac:dyDescent="0.25">
      <c r="A25" s="11" t="s">
        <v>118</v>
      </c>
      <c r="B25" s="64">
        <v>0.38</v>
      </c>
      <c r="C25" s="30"/>
      <c r="E25" s="25"/>
      <c r="F25" s="52">
        <f>ROUND(+F24*B25,0)</f>
        <v>0</v>
      </c>
    </row>
    <row r="26" spans="1:6" ht="24.75" x14ac:dyDescent="0.25">
      <c r="A26" s="109" t="s">
        <v>122</v>
      </c>
      <c r="B26" s="108"/>
      <c r="C26" s="96" t="s">
        <v>133</v>
      </c>
      <c r="D26" s="97" t="s">
        <v>134</v>
      </c>
      <c r="E26" s="96" t="s">
        <v>135</v>
      </c>
    </row>
    <row r="27" spans="1:6" x14ac:dyDescent="0.25">
      <c r="A27" s="4" t="s">
        <v>0</v>
      </c>
      <c r="B27" s="59"/>
      <c r="C27" s="63"/>
      <c r="D27" s="87"/>
      <c r="E27" s="88"/>
      <c r="F27" s="52">
        <f>ROUND(+C27*D27*E27,0)</f>
        <v>0</v>
      </c>
    </row>
    <row r="28" spans="1:6" x14ac:dyDescent="0.25">
      <c r="A28" s="4" t="s">
        <v>4</v>
      </c>
      <c r="B28" s="59"/>
      <c r="C28" s="88"/>
      <c r="D28" s="87"/>
      <c r="E28" s="88"/>
      <c r="F28" s="52">
        <f>ROUND(+C28*D28*E28,0)</f>
        <v>0</v>
      </c>
    </row>
    <row r="29" spans="1:6" x14ac:dyDescent="0.25">
      <c r="A29" s="7" t="s">
        <v>120</v>
      </c>
      <c r="B29" s="8"/>
      <c r="C29" s="29"/>
      <c r="D29" s="19"/>
      <c r="E29" s="23"/>
      <c r="F29" s="55">
        <f>SUM(F27:F28)</f>
        <v>0</v>
      </c>
    </row>
    <row r="30" spans="1:6" x14ac:dyDescent="0.25">
      <c r="A30" s="11" t="s">
        <v>118</v>
      </c>
      <c r="B30" s="64">
        <v>0.08</v>
      </c>
      <c r="C30" s="30"/>
      <c r="E30" s="25"/>
      <c r="F30" s="52">
        <f>ROUND(+F29*B30,0)</f>
        <v>0</v>
      </c>
    </row>
    <row r="31" spans="1:6" x14ac:dyDescent="0.25">
      <c r="B31" s="95" t="s">
        <v>115</v>
      </c>
    </row>
    <row r="32" spans="1:6" x14ac:dyDescent="0.25">
      <c r="A32" s="110" t="s">
        <v>123</v>
      </c>
      <c r="B32" s="95"/>
    </row>
    <row r="33" spans="1:6" ht="33.950000000000003" customHeight="1" x14ac:dyDescent="0.25">
      <c r="A33" s="13" t="s">
        <v>33</v>
      </c>
      <c r="B33" s="94" t="s">
        <v>101</v>
      </c>
      <c r="C33" s="96" t="s">
        <v>133</v>
      </c>
      <c r="D33" s="97" t="s">
        <v>134</v>
      </c>
      <c r="E33" s="96" t="s">
        <v>135</v>
      </c>
    </row>
    <row r="34" spans="1:6" x14ac:dyDescent="0.25">
      <c r="A34" s="4" t="s">
        <v>11</v>
      </c>
      <c r="B34" s="59"/>
      <c r="C34" s="63"/>
      <c r="D34" s="87"/>
      <c r="E34" s="88"/>
      <c r="F34" s="52">
        <f>ROUND(+C34*D34*E34,0)</f>
        <v>0</v>
      </c>
    </row>
    <row r="35" spans="1:6" x14ac:dyDescent="0.25">
      <c r="A35" s="4" t="s">
        <v>12</v>
      </c>
      <c r="B35" s="59"/>
      <c r="C35" s="88"/>
      <c r="D35" s="87"/>
      <c r="E35" s="88"/>
      <c r="F35" s="52">
        <f>ROUND(+C35*D35*E35,0)</f>
        <v>0</v>
      </c>
    </row>
    <row r="36" spans="1:6" x14ac:dyDescent="0.25">
      <c r="A36" s="4" t="s">
        <v>13</v>
      </c>
      <c r="B36" s="59"/>
      <c r="C36" s="88"/>
      <c r="D36" s="87"/>
      <c r="E36" s="88"/>
      <c r="F36" s="52">
        <f>ROUND(+C36*D36*E36,0)</f>
        <v>0</v>
      </c>
    </row>
    <row r="37" spans="1:6" x14ac:dyDescent="0.25">
      <c r="A37" s="7" t="s">
        <v>87</v>
      </c>
      <c r="B37" s="8"/>
      <c r="C37" s="29"/>
      <c r="D37" s="19"/>
      <c r="E37" s="23"/>
      <c r="F37" s="55">
        <f>SUM(F34:F36)</f>
        <v>0</v>
      </c>
    </row>
    <row r="38" spans="1:6" x14ac:dyDescent="0.25">
      <c r="A38" s="11" t="s">
        <v>8</v>
      </c>
      <c r="B38" s="64">
        <v>0</v>
      </c>
      <c r="C38" s="30"/>
      <c r="E38" s="25"/>
      <c r="F38" s="52">
        <f>ROUND(+F37*B38,0)</f>
        <v>0</v>
      </c>
    </row>
    <row r="39" spans="1:6" x14ac:dyDescent="0.25">
      <c r="A39" s="110" t="s">
        <v>124</v>
      </c>
      <c r="B39" s="95"/>
    </row>
    <row r="40" spans="1:6" ht="24.75" x14ac:dyDescent="0.25">
      <c r="A40" s="13" t="s">
        <v>33</v>
      </c>
      <c r="B40" s="94" t="s">
        <v>101</v>
      </c>
      <c r="C40" s="96" t="s">
        <v>133</v>
      </c>
      <c r="D40" s="97" t="s">
        <v>134</v>
      </c>
      <c r="E40" s="96" t="s">
        <v>135</v>
      </c>
    </row>
    <row r="41" spans="1:6" x14ac:dyDescent="0.25">
      <c r="A41" s="4" t="s">
        <v>11</v>
      </c>
      <c r="B41" s="59"/>
      <c r="C41" s="63"/>
      <c r="D41" s="87"/>
      <c r="E41" s="88"/>
      <c r="F41" s="52">
        <f>ROUND(+C41*D41*E41,0)</f>
        <v>0</v>
      </c>
    </row>
    <row r="42" spans="1:6" x14ac:dyDescent="0.25">
      <c r="A42" s="4" t="s">
        <v>12</v>
      </c>
      <c r="B42" s="59"/>
      <c r="C42" s="88"/>
      <c r="D42" s="87"/>
      <c r="E42" s="88"/>
      <c r="F42" s="52">
        <f>ROUND(+C42*D42*E42,0)</f>
        <v>0</v>
      </c>
    </row>
    <row r="43" spans="1:6" x14ac:dyDescent="0.25">
      <c r="A43" s="4" t="s">
        <v>13</v>
      </c>
      <c r="B43" s="59"/>
      <c r="C43" s="88"/>
      <c r="D43" s="87"/>
      <c r="E43" s="88"/>
      <c r="F43" s="52">
        <f>ROUND(+C43*D43*E43,0)</f>
        <v>0</v>
      </c>
    </row>
    <row r="44" spans="1:6" x14ac:dyDescent="0.25">
      <c r="A44" s="7" t="s">
        <v>87</v>
      </c>
      <c r="B44" s="8"/>
      <c r="C44" s="29"/>
      <c r="D44" s="19"/>
      <c r="E44" s="23"/>
      <c r="F44" s="55">
        <f>SUM(F41:F43)</f>
        <v>0</v>
      </c>
    </row>
    <row r="45" spans="1:6" x14ac:dyDescent="0.25">
      <c r="A45" s="11" t="s">
        <v>118</v>
      </c>
      <c r="B45" s="64">
        <v>0.08</v>
      </c>
      <c r="C45" s="30"/>
      <c r="E45" s="25"/>
      <c r="F45" s="52">
        <f>ROUND(+F44*B45,0)</f>
        <v>0</v>
      </c>
    </row>
    <row r="47" spans="1:6" x14ac:dyDescent="0.25">
      <c r="A47" s="86" t="s">
        <v>74</v>
      </c>
      <c r="C47" s="91"/>
      <c r="D47" s="91"/>
      <c r="E47" s="91"/>
      <c r="F47" s="52">
        <f>+F17+F24+F29+F37+F44</f>
        <v>0</v>
      </c>
    </row>
    <row r="48" spans="1:6" x14ac:dyDescent="0.25">
      <c r="A48" s="86" t="s">
        <v>75</v>
      </c>
      <c r="C48" s="89"/>
      <c r="D48" s="90"/>
      <c r="E48" s="89"/>
      <c r="F48" s="52">
        <f>+F18+F25+F30+F38+F45</f>
        <v>0</v>
      </c>
    </row>
    <row r="49" spans="1:6" x14ac:dyDescent="0.25">
      <c r="A49" s="92" t="s">
        <v>76</v>
      </c>
      <c r="B49" s="14"/>
      <c r="C49" s="31"/>
      <c r="D49" s="20"/>
      <c r="E49" s="26"/>
      <c r="F49" s="55">
        <f>+F47+F48</f>
        <v>0</v>
      </c>
    </row>
    <row r="51" spans="1:6" x14ac:dyDescent="0.25">
      <c r="A51" s="111" t="s">
        <v>125</v>
      </c>
    </row>
    <row r="52" spans="1:6" x14ac:dyDescent="0.25">
      <c r="A52" s="113" t="s">
        <v>130</v>
      </c>
      <c r="B52" s="112" t="s">
        <v>131</v>
      </c>
    </row>
    <row r="53" spans="1:6" x14ac:dyDescent="0.25">
      <c r="A53" s="4" t="s">
        <v>14</v>
      </c>
      <c r="B53" s="59"/>
      <c r="F53" s="65"/>
    </row>
    <row r="54" spans="1:6" x14ac:dyDescent="0.25">
      <c r="A54" s="4" t="s">
        <v>18</v>
      </c>
      <c r="B54" s="59"/>
      <c r="F54" s="65"/>
    </row>
    <row r="55" spans="1:6" x14ac:dyDescent="0.25">
      <c r="A55" s="4" t="s">
        <v>129</v>
      </c>
      <c r="B55" s="59"/>
      <c r="F55" s="65"/>
    </row>
    <row r="56" spans="1:6" x14ac:dyDescent="0.25">
      <c r="A56" s="4" t="s">
        <v>21</v>
      </c>
      <c r="B56" s="59"/>
      <c r="F56" s="65"/>
    </row>
    <row r="57" spans="1:6" x14ac:dyDescent="0.25">
      <c r="A57" s="4" t="s">
        <v>22</v>
      </c>
      <c r="B57" s="59"/>
      <c r="F57" s="65"/>
    </row>
    <row r="58" spans="1:6" x14ac:dyDescent="0.25">
      <c r="A58" s="4" t="s">
        <v>23</v>
      </c>
      <c r="B58" s="59"/>
      <c r="F58" s="65"/>
    </row>
    <row r="59" spans="1:6" x14ac:dyDescent="0.25">
      <c r="A59" s="4" t="s">
        <v>20</v>
      </c>
      <c r="B59" s="59"/>
      <c r="F59" s="65"/>
    </row>
    <row r="61" spans="1:6" x14ac:dyDescent="0.25">
      <c r="A61" s="15" t="s">
        <v>24</v>
      </c>
      <c r="B61" s="8"/>
      <c r="C61" s="29"/>
      <c r="D61" s="19"/>
      <c r="E61" s="23"/>
      <c r="F61" s="55">
        <f>ROUND(SUM(F53:F60),0)</f>
        <v>0</v>
      </c>
    </row>
    <row r="63" spans="1:6" x14ac:dyDescent="0.25">
      <c r="A63" s="4" t="s">
        <v>67</v>
      </c>
    </row>
    <row r="64" spans="1:6" x14ac:dyDescent="0.25">
      <c r="A64" s="4" t="s">
        <v>25</v>
      </c>
      <c r="F64" s="52">
        <f>+F49</f>
        <v>0</v>
      </c>
    </row>
    <row r="65" spans="1:6" x14ac:dyDescent="0.25">
      <c r="A65" s="4" t="s">
        <v>69</v>
      </c>
      <c r="C65" s="47">
        <v>0.45</v>
      </c>
      <c r="F65" s="52">
        <f>ROUND(+F64*C65,0)</f>
        <v>0</v>
      </c>
    </row>
    <row r="66" spans="1:6" x14ac:dyDescent="0.25">
      <c r="A66" s="86" t="s">
        <v>72</v>
      </c>
    </row>
    <row r="67" spans="1:6" ht="15.75" thickBot="1" x14ac:dyDescent="0.3">
      <c r="A67" s="93" t="s">
        <v>77</v>
      </c>
      <c r="B67" s="16"/>
      <c r="C67" s="32"/>
      <c r="D67" s="21"/>
      <c r="E67" s="27"/>
      <c r="F67" s="58">
        <f>+F49+F61+F65</f>
        <v>0</v>
      </c>
    </row>
    <row r="68" spans="1:6" ht="5.25" customHeight="1" thickTop="1" x14ac:dyDescent="0.25"/>
    <row r="69" spans="1:6" x14ac:dyDescent="0.25">
      <c r="A69" s="66" t="s">
        <v>27</v>
      </c>
      <c r="B69" s="59"/>
      <c r="C69" s="60"/>
      <c r="D69" s="61"/>
      <c r="E69" s="62"/>
      <c r="F69" s="65"/>
    </row>
    <row r="70" spans="1:6" x14ac:dyDescent="0.25">
      <c r="A70" s="66" t="s">
        <v>26</v>
      </c>
      <c r="B70" s="59"/>
      <c r="C70" s="60"/>
      <c r="D70" s="61"/>
      <c r="E70" s="62"/>
      <c r="F70" s="65"/>
    </row>
    <row r="71" spans="1:6" ht="5.25" customHeight="1" x14ac:dyDescent="0.25"/>
    <row r="72" spans="1:6" x14ac:dyDescent="0.25">
      <c r="A72" s="4" t="s">
        <v>136</v>
      </c>
    </row>
    <row r="73" spans="1:6" x14ac:dyDescent="0.25">
      <c r="A73" s="4" t="s">
        <v>89</v>
      </c>
    </row>
    <row r="74" spans="1:6" x14ac:dyDescent="0.25">
      <c r="A74" s="4" t="s">
        <v>90</v>
      </c>
    </row>
    <row r="75" spans="1:6" x14ac:dyDescent="0.25">
      <c r="A75" s="86" t="s">
        <v>66</v>
      </c>
    </row>
    <row r="76" spans="1:6" x14ac:dyDescent="0.25">
      <c r="A76" s="4" t="s">
        <v>126</v>
      </c>
    </row>
    <row r="77" spans="1:6" x14ac:dyDescent="0.25">
      <c r="A77" s="4" t="s">
        <v>127</v>
      </c>
    </row>
    <row r="78" spans="1:6" x14ac:dyDescent="0.25">
      <c r="A78" s="4" t="s">
        <v>128</v>
      </c>
    </row>
  </sheetData>
  <mergeCells count="1">
    <mergeCell ref="B18:D18"/>
  </mergeCells>
  <dataValidations count="2">
    <dataValidation type="decimal" allowBlank="1" showInputMessage="1" showErrorMessage="1" error="Hourly rate must be at least $12/hr to comply with Massachusetts minimum wage law." prompt="Enter the Student's hourly rate complying with current (1/1/19) Massachusetts minimum wage law of $12/hour" sqref="C34:C36 C41:C43">
      <formula1>12</formula1>
      <formula2>999</formula2>
    </dataValidation>
    <dataValidation type="decimal" allowBlank="1" showInputMessage="1" showErrorMessage="1" error="Hourly rate must be at least $12/hr to comply with Massachusetts minimum wage law." prompt="Enter the Position's hourly rate complying with current (1/1/19) Massachusetts minimum wage law of $12/hour" sqref="C27:C28">
      <formula1>12</formula1>
      <formula2>999</formula2>
    </dataValidation>
  </dataValidations>
  <printOptions horizontalCentered="1" verticalCentered="1"/>
  <pageMargins left="0" right="0" top="0" bottom="0" header="0.19" footer="0"/>
  <pageSetup scale="64" orientation="portrait" r:id="rId1"/>
  <headerFooter alignWithMargins="0">
    <oddFooter>&amp;RVersion: July 2019</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F78"/>
  <sheetViews>
    <sheetView workbookViewId="0">
      <pane ySplit="6" topLeftCell="A7" activePane="bottomLeft" state="frozenSplit"/>
      <selection activeCell="A10" sqref="A10"/>
      <selection pane="bottomLeft" activeCell="B9" sqref="B9"/>
    </sheetView>
  </sheetViews>
  <sheetFormatPr defaultColWidth="9.33203125" defaultRowHeight="15" x14ac:dyDescent="0.25"/>
  <cols>
    <col min="1" max="1" width="25.1640625" style="4" customWidth="1"/>
    <col min="2" max="2" width="47.83203125" style="5" customWidth="1"/>
    <col min="3" max="3" width="10.33203125" style="28" customWidth="1"/>
    <col min="4" max="4" width="10.6640625" style="18" customWidth="1"/>
    <col min="5" max="5" width="9.6640625" style="22" customWidth="1"/>
    <col min="6" max="6" width="16.5" style="52" customWidth="1"/>
    <col min="7" max="7" width="11.6640625" style="4" customWidth="1"/>
    <col min="8" max="16384" width="9.33203125" style="4"/>
  </cols>
  <sheetData>
    <row r="1" spans="1:6" x14ac:dyDescent="0.25">
      <c r="A1" s="86" t="s">
        <v>78</v>
      </c>
      <c r="B1" s="115" t="str">
        <f>IF('year 1'!B1="","",'year 1'!B1)</f>
        <v/>
      </c>
    </row>
    <row r="2" spans="1:6" x14ac:dyDescent="0.25">
      <c r="A2" s="86" t="s">
        <v>79</v>
      </c>
      <c r="B2" s="115" t="str">
        <f>IF('year 1'!B2="","",'year 1'!B2)</f>
        <v/>
      </c>
    </row>
    <row r="3" spans="1:6" x14ac:dyDescent="0.25">
      <c r="A3" s="86" t="s">
        <v>80</v>
      </c>
      <c r="B3" s="115" t="str">
        <f>IF('year 1'!B3="","",'year 1'!B3)</f>
        <v/>
      </c>
    </row>
    <row r="4" spans="1:6" x14ac:dyDescent="0.25">
      <c r="A4" s="86" t="s">
        <v>82</v>
      </c>
      <c r="B4" s="59"/>
    </row>
    <row r="5" spans="1:6" x14ac:dyDescent="0.25">
      <c r="A5" s="7"/>
      <c r="B5" s="8"/>
      <c r="C5" s="29"/>
      <c r="D5" s="19"/>
      <c r="E5" s="23"/>
      <c r="F5" s="53"/>
    </row>
    <row r="6" spans="1:6" s="3" customFormat="1" ht="30" x14ac:dyDescent="0.2">
      <c r="A6" s="1" t="s">
        <v>2</v>
      </c>
      <c r="B6" s="1" t="s">
        <v>1</v>
      </c>
      <c r="C6" s="2" t="s">
        <v>30</v>
      </c>
      <c r="D6" s="19" t="s">
        <v>29</v>
      </c>
      <c r="E6" s="24" t="s">
        <v>31</v>
      </c>
      <c r="F6" s="54" t="s">
        <v>32</v>
      </c>
    </row>
    <row r="7" spans="1:6" x14ac:dyDescent="0.25">
      <c r="A7" s="105" t="s">
        <v>116</v>
      </c>
    </row>
    <row r="8" spans="1:6" x14ac:dyDescent="0.25">
      <c r="A8" s="4" t="s">
        <v>0</v>
      </c>
      <c r="B8" s="59"/>
      <c r="C8" s="60"/>
      <c r="D8" s="61"/>
      <c r="E8" s="62"/>
      <c r="F8" s="52">
        <f>ROUND(+C8*D8*E8,0)</f>
        <v>0</v>
      </c>
    </row>
    <row r="9" spans="1:6" x14ac:dyDescent="0.25">
      <c r="A9" s="4" t="s">
        <v>4</v>
      </c>
      <c r="B9" s="59"/>
      <c r="C9" s="60"/>
      <c r="D9" s="61"/>
      <c r="E9" s="62"/>
      <c r="F9" s="52">
        <f>ROUND(+C9*D9*E9,0)</f>
        <v>0</v>
      </c>
    </row>
    <row r="10" spans="1:6" x14ac:dyDescent="0.25">
      <c r="A10" s="48" t="s">
        <v>62</v>
      </c>
      <c r="F10" s="55">
        <f>SUM(F8:F9)</f>
        <v>0</v>
      </c>
    </row>
    <row r="11" spans="1:6" x14ac:dyDescent="0.25">
      <c r="F11" s="56"/>
    </row>
    <row r="12" spans="1:6" x14ac:dyDescent="0.25">
      <c r="A12" s="106" t="s">
        <v>117</v>
      </c>
    </row>
    <row r="13" spans="1:6" x14ac:dyDescent="0.25">
      <c r="A13" s="4" t="s">
        <v>0</v>
      </c>
      <c r="B13" s="59"/>
      <c r="C13" s="60"/>
      <c r="D13" s="61"/>
      <c r="E13" s="62"/>
      <c r="F13" s="52">
        <f>ROUND(+C13*D13*E13,0)</f>
        <v>0</v>
      </c>
    </row>
    <row r="14" spans="1:6" x14ac:dyDescent="0.25">
      <c r="A14" s="4" t="s">
        <v>4</v>
      </c>
      <c r="B14" s="59"/>
      <c r="C14" s="60"/>
      <c r="D14" s="61"/>
      <c r="E14" s="62"/>
      <c r="F14" s="52">
        <f>ROUND(+C14*D14*E14,0)</f>
        <v>0</v>
      </c>
    </row>
    <row r="15" spans="1:6" x14ac:dyDescent="0.25">
      <c r="A15" s="48" t="s">
        <v>63</v>
      </c>
      <c r="F15" s="55">
        <f>SUM(F13:F14)</f>
        <v>0</v>
      </c>
    </row>
    <row r="16" spans="1:6" x14ac:dyDescent="0.25">
      <c r="A16" s="48"/>
      <c r="F16" s="56"/>
    </row>
    <row r="17" spans="1:6" x14ac:dyDescent="0.25">
      <c r="A17" s="7" t="s">
        <v>64</v>
      </c>
      <c r="B17" s="8"/>
      <c r="C17" s="29"/>
      <c r="D17" s="19"/>
      <c r="E17" s="23"/>
      <c r="F17" s="57">
        <f>+F15+F10</f>
        <v>0</v>
      </c>
    </row>
    <row r="18" spans="1:6" x14ac:dyDescent="0.25">
      <c r="A18" s="11" t="s">
        <v>118</v>
      </c>
      <c r="B18" s="146" t="s">
        <v>88</v>
      </c>
      <c r="C18" s="146"/>
      <c r="D18" s="146"/>
      <c r="E18" s="25"/>
      <c r="F18" s="55">
        <f>ROUND((+F10*38%)+(F15*8%),0)</f>
        <v>0</v>
      </c>
    </row>
    <row r="20" spans="1:6" x14ac:dyDescent="0.25">
      <c r="A20" s="107" t="s">
        <v>121</v>
      </c>
    </row>
    <row r="21" spans="1:6" x14ac:dyDescent="0.25">
      <c r="A21" s="4" t="s">
        <v>0</v>
      </c>
      <c r="B21" s="59"/>
      <c r="C21" s="60"/>
      <c r="D21" s="61"/>
      <c r="E21" s="62"/>
      <c r="F21" s="52">
        <f>ROUND(+C21*D21*E21,0)</f>
        <v>0</v>
      </c>
    </row>
    <row r="22" spans="1:6" x14ac:dyDescent="0.25">
      <c r="A22" s="4" t="s">
        <v>4</v>
      </c>
      <c r="B22" s="59"/>
      <c r="C22" s="60"/>
      <c r="D22" s="61"/>
      <c r="E22" s="62"/>
      <c r="F22" s="52">
        <f>ROUND(+C22*D22*E22,0)</f>
        <v>0</v>
      </c>
    </row>
    <row r="23" spans="1:6" x14ac:dyDescent="0.25">
      <c r="A23" s="4" t="s">
        <v>5</v>
      </c>
      <c r="B23" s="59"/>
      <c r="C23" s="60"/>
      <c r="D23" s="61"/>
      <c r="E23" s="62"/>
      <c r="F23" s="52">
        <f>ROUND(+C23*D23*E23,0)</f>
        <v>0</v>
      </c>
    </row>
    <row r="24" spans="1:6" x14ac:dyDescent="0.25">
      <c r="A24" s="7" t="s">
        <v>119</v>
      </c>
      <c r="B24" s="8"/>
      <c r="C24" s="29"/>
      <c r="D24" s="19"/>
      <c r="E24" s="23"/>
      <c r="F24" s="55">
        <f>SUM(F21:F23)</f>
        <v>0</v>
      </c>
    </row>
    <row r="25" spans="1:6" x14ac:dyDescent="0.25">
      <c r="A25" s="11" t="s">
        <v>118</v>
      </c>
      <c r="B25" s="64">
        <v>0.38</v>
      </c>
      <c r="C25" s="30"/>
      <c r="E25" s="25"/>
      <c r="F25" s="52">
        <f>ROUND(+F24*B25,0)</f>
        <v>0</v>
      </c>
    </row>
    <row r="26" spans="1:6" ht="24.75" x14ac:dyDescent="0.25">
      <c r="A26" s="109" t="s">
        <v>122</v>
      </c>
      <c r="B26" s="108"/>
      <c r="C26" s="96" t="s">
        <v>133</v>
      </c>
      <c r="D26" s="97" t="s">
        <v>134</v>
      </c>
      <c r="E26" s="96" t="s">
        <v>135</v>
      </c>
    </row>
    <row r="27" spans="1:6" x14ac:dyDescent="0.25">
      <c r="A27" s="4" t="s">
        <v>0</v>
      </c>
      <c r="B27" s="59"/>
      <c r="C27" s="63"/>
      <c r="D27" s="87"/>
      <c r="E27" s="88"/>
      <c r="F27" s="52">
        <f>ROUND(+C27*D27*E27,0)</f>
        <v>0</v>
      </c>
    </row>
    <row r="28" spans="1:6" x14ac:dyDescent="0.25">
      <c r="A28" s="4" t="s">
        <v>4</v>
      </c>
      <c r="B28" s="59"/>
      <c r="C28" s="88"/>
      <c r="D28" s="87"/>
      <c r="E28" s="88"/>
      <c r="F28" s="52">
        <f>ROUND(+C28*D28*E28,0)</f>
        <v>0</v>
      </c>
    </row>
    <row r="29" spans="1:6" x14ac:dyDescent="0.25">
      <c r="A29" s="7" t="s">
        <v>120</v>
      </c>
      <c r="B29" s="8"/>
      <c r="C29" s="29"/>
      <c r="D29" s="19"/>
      <c r="E29" s="23"/>
      <c r="F29" s="55">
        <f>SUM(F27:F28)</f>
        <v>0</v>
      </c>
    </row>
    <row r="30" spans="1:6" x14ac:dyDescent="0.25">
      <c r="A30" s="11" t="s">
        <v>118</v>
      </c>
      <c r="B30" s="64">
        <v>0.08</v>
      </c>
      <c r="C30" s="30"/>
      <c r="E30" s="25"/>
      <c r="F30" s="52">
        <f>ROUND(+F29*B30,0)</f>
        <v>0</v>
      </c>
    </row>
    <row r="31" spans="1:6" x14ac:dyDescent="0.25">
      <c r="B31" s="95" t="s">
        <v>115</v>
      </c>
    </row>
    <row r="32" spans="1:6" x14ac:dyDescent="0.25">
      <c r="A32" s="110" t="s">
        <v>123</v>
      </c>
      <c r="B32" s="95"/>
    </row>
    <row r="33" spans="1:6" ht="33.950000000000003" customHeight="1" x14ac:dyDescent="0.25">
      <c r="A33" s="13" t="s">
        <v>33</v>
      </c>
      <c r="B33" s="94" t="s">
        <v>101</v>
      </c>
      <c r="C33" s="96" t="s">
        <v>133</v>
      </c>
      <c r="D33" s="97" t="s">
        <v>134</v>
      </c>
      <c r="E33" s="96" t="s">
        <v>135</v>
      </c>
    </row>
    <row r="34" spans="1:6" x14ac:dyDescent="0.25">
      <c r="A34" s="4" t="s">
        <v>11</v>
      </c>
      <c r="B34" s="59"/>
      <c r="C34" s="63"/>
      <c r="D34" s="87"/>
      <c r="E34" s="88"/>
      <c r="F34" s="52">
        <f>ROUND(+C34*D34*E34,0)</f>
        <v>0</v>
      </c>
    </row>
    <row r="35" spans="1:6" x14ac:dyDescent="0.25">
      <c r="A35" s="4" t="s">
        <v>12</v>
      </c>
      <c r="B35" s="59"/>
      <c r="C35" s="88"/>
      <c r="D35" s="87"/>
      <c r="E35" s="88"/>
      <c r="F35" s="52">
        <f>ROUND(+C35*D35*E35,0)</f>
        <v>0</v>
      </c>
    </row>
    <row r="36" spans="1:6" x14ac:dyDescent="0.25">
      <c r="A36" s="4" t="s">
        <v>13</v>
      </c>
      <c r="B36" s="59"/>
      <c r="C36" s="88"/>
      <c r="D36" s="87"/>
      <c r="E36" s="88"/>
      <c r="F36" s="52">
        <f>ROUND(+C36*D36*E36,0)</f>
        <v>0</v>
      </c>
    </row>
    <row r="37" spans="1:6" x14ac:dyDescent="0.25">
      <c r="A37" s="7" t="s">
        <v>87</v>
      </c>
      <c r="B37" s="8"/>
      <c r="C37" s="29"/>
      <c r="D37" s="19"/>
      <c r="E37" s="23"/>
      <c r="F37" s="55">
        <f>SUM(F34:F36)</f>
        <v>0</v>
      </c>
    </row>
    <row r="38" spans="1:6" x14ac:dyDescent="0.25">
      <c r="A38" s="11" t="s">
        <v>8</v>
      </c>
      <c r="B38" s="64">
        <v>0</v>
      </c>
      <c r="C38" s="30"/>
      <c r="E38" s="25"/>
      <c r="F38" s="52">
        <f>ROUND(+F37*B38,0)</f>
        <v>0</v>
      </c>
    </row>
    <row r="39" spans="1:6" x14ac:dyDescent="0.25">
      <c r="A39" s="110" t="s">
        <v>124</v>
      </c>
      <c r="B39" s="95"/>
    </row>
    <row r="40" spans="1:6" ht="24.75" x14ac:dyDescent="0.25">
      <c r="A40" s="13" t="s">
        <v>33</v>
      </c>
      <c r="B40" s="94" t="s">
        <v>101</v>
      </c>
      <c r="C40" s="96" t="s">
        <v>133</v>
      </c>
      <c r="D40" s="97" t="s">
        <v>134</v>
      </c>
      <c r="E40" s="96" t="s">
        <v>135</v>
      </c>
    </row>
    <row r="41" spans="1:6" x14ac:dyDescent="0.25">
      <c r="A41" s="4" t="s">
        <v>11</v>
      </c>
      <c r="B41" s="59"/>
      <c r="C41" s="63"/>
      <c r="D41" s="87"/>
      <c r="E41" s="88"/>
      <c r="F41" s="52">
        <f>ROUND(+C41*D41*E41,0)</f>
        <v>0</v>
      </c>
    </row>
    <row r="42" spans="1:6" x14ac:dyDescent="0.25">
      <c r="A42" s="4" t="s">
        <v>12</v>
      </c>
      <c r="B42" s="59"/>
      <c r="C42" s="88"/>
      <c r="D42" s="87"/>
      <c r="E42" s="88"/>
      <c r="F42" s="52">
        <f>ROUND(+C42*D42*E42,0)</f>
        <v>0</v>
      </c>
    </row>
    <row r="43" spans="1:6" x14ac:dyDescent="0.25">
      <c r="A43" s="4" t="s">
        <v>13</v>
      </c>
      <c r="B43" s="59"/>
      <c r="C43" s="88"/>
      <c r="D43" s="87"/>
      <c r="E43" s="88"/>
      <c r="F43" s="52">
        <f>ROUND(+C43*D43*E43,0)</f>
        <v>0</v>
      </c>
    </row>
    <row r="44" spans="1:6" x14ac:dyDescent="0.25">
      <c r="A44" s="7" t="s">
        <v>87</v>
      </c>
      <c r="B44" s="8"/>
      <c r="C44" s="29"/>
      <c r="D44" s="19"/>
      <c r="E44" s="23"/>
      <c r="F44" s="55">
        <f>SUM(F41:F43)</f>
        <v>0</v>
      </c>
    </row>
    <row r="45" spans="1:6" x14ac:dyDescent="0.25">
      <c r="A45" s="11" t="s">
        <v>118</v>
      </c>
      <c r="B45" s="64">
        <v>0.08</v>
      </c>
      <c r="C45" s="30"/>
      <c r="E45" s="25"/>
      <c r="F45" s="52">
        <f>ROUND(+F44*B45,0)</f>
        <v>0</v>
      </c>
    </row>
    <row r="47" spans="1:6" x14ac:dyDescent="0.25">
      <c r="A47" s="86" t="s">
        <v>74</v>
      </c>
      <c r="C47" s="91"/>
      <c r="D47" s="91"/>
      <c r="E47" s="91"/>
      <c r="F47" s="52">
        <f>+F17+F24+F29+F37+F44</f>
        <v>0</v>
      </c>
    </row>
    <row r="48" spans="1:6" x14ac:dyDescent="0.25">
      <c r="A48" s="86" t="s">
        <v>75</v>
      </c>
      <c r="C48" s="89"/>
      <c r="D48" s="90"/>
      <c r="E48" s="89"/>
      <c r="F48" s="52">
        <f>+F18+F25+F30+F38+F45</f>
        <v>0</v>
      </c>
    </row>
    <row r="49" spans="1:6" x14ac:dyDescent="0.25">
      <c r="A49" s="92" t="s">
        <v>76</v>
      </c>
      <c r="B49" s="14"/>
      <c r="C49" s="31"/>
      <c r="D49" s="20"/>
      <c r="E49" s="26"/>
      <c r="F49" s="55">
        <f>+F47+F48</f>
        <v>0</v>
      </c>
    </row>
    <row r="51" spans="1:6" x14ac:dyDescent="0.25">
      <c r="A51" s="111" t="s">
        <v>125</v>
      </c>
    </row>
    <row r="52" spans="1:6" x14ac:dyDescent="0.25">
      <c r="A52" s="113" t="s">
        <v>130</v>
      </c>
      <c r="B52" s="112" t="s">
        <v>131</v>
      </c>
    </row>
    <row r="53" spans="1:6" x14ac:dyDescent="0.25">
      <c r="A53" s="4" t="s">
        <v>14</v>
      </c>
      <c r="B53" s="59"/>
      <c r="F53" s="65"/>
    </row>
    <row r="54" spans="1:6" x14ac:dyDescent="0.25">
      <c r="A54" s="4" t="s">
        <v>18</v>
      </c>
      <c r="B54" s="59"/>
      <c r="F54" s="65"/>
    </row>
    <row r="55" spans="1:6" x14ac:dyDescent="0.25">
      <c r="A55" s="4" t="s">
        <v>129</v>
      </c>
      <c r="B55" s="59"/>
      <c r="F55" s="65"/>
    </row>
    <row r="56" spans="1:6" x14ac:dyDescent="0.25">
      <c r="A56" s="4" t="s">
        <v>21</v>
      </c>
      <c r="B56" s="59"/>
      <c r="F56" s="65"/>
    </row>
    <row r="57" spans="1:6" x14ac:dyDescent="0.25">
      <c r="A57" s="4" t="s">
        <v>22</v>
      </c>
      <c r="B57" s="59"/>
      <c r="F57" s="65"/>
    </row>
    <row r="58" spans="1:6" x14ac:dyDescent="0.25">
      <c r="A58" s="4" t="s">
        <v>23</v>
      </c>
      <c r="B58" s="59"/>
      <c r="F58" s="65"/>
    </row>
    <row r="59" spans="1:6" x14ac:dyDescent="0.25">
      <c r="A59" s="4" t="s">
        <v>20</v>
      </c>
      <c r="B59" s="59"/>
      <c r="F59" s="65"/>
    </row>
    <row r="61" spans="1:6" x14ac:dyDescent="0.25">
      <c r="A61" s="15" t="s">
        <v>24</v>
      </c>
      <c r="B61" s="8"/>
      <c r="C61" s="29"/>
      <c r="D61" s="19"/>
      <c r="E61" s="23"/>
      <c r="F61" s="55">
        <f>ROUND(SUM(F53:F60),0)</f>
        <v>0</v>
      </c>
    </row>
    <row r="63" spans="1:6" x14ac:dyDescent="0.25">
      <c r="A63" s="4" t="s">
        <v>67</v>
      </c>
    </row>
    <row r="64" spans="1:6" x14ac:dyDescent="0.25">
      <c r="A64" s="4" t="s">
        <v>25</v>
      </c>
      <c r="F64" s="52">
        <f>+F49</f>
        <v>0</v>
      </c>
    </row>
    <row r="65" spans="1:6" x14ac:dyDescent="0.25">
      <c r="A65" s="4" t="s">
        <v>69</v>
      </c>
      <c r="C65" s="47">
        <v>0.45</v>
      </c>
      <c r="F65" s="52">
        <f>ROUND(+F64*C65,0)</f>
        <v>0</v>
      </c>
    </row>
    <row r="66" spans="1:6" x14ac:dyDescent="0.25">
      <c r="A66" s="86" t="s">
        <v>72</v>
      </c>
    </row>
    <row r="67" spans="1:6" ht="15.75" thickBot="1" x14ac:dyDescent="0.3">
      <c r="A67" s="93" t="s">
        <v>77</v>
      </c>
      <c r="B67" s="16"/>
      <c r="C67" s="32"/>
      <c r="D67" s="21"/>
      <c r="E67" s="27"/>
      <c r="F67" s="58">
        <f>+F49+F61+F65</f>
        <v>0</v>
      </c>
    </row>
    <row r="68" spans="1:6" ht="5.25" customHeight="1" thickTop="1" x14ac:dyDescent="0.25"/>
    <row r="69" spans="1:6" x14ac:dyDescent="0.25">
      <c r="A69" s="66" t="s">
        <v>27</v>
      </c>
      <c r="B69" s="59"/>
      <c r="C69" s="60"/>
      <c r="D69" s="61"/>
      <c r="E69" s="62"/>
      <c r="F69" s="65"/>
    </row>
    <row r="70" spans="1:6" x14ac:dyDescent="0.25">
      <c r="A70" s="66" t="s">
        <v>26</v>
      </c>
      <c r="B70" s="59"/>
      <c r="C70" s="60"/>
      <c r="D70" s="61"/>
      <c r="E70" s="62"/>
      <c r="F70" s="65"/>
    </row>
    <row r="71" spans="1:6" ht="5.25" customHeight="1" x14ac:dyDescent="0.25"/>
    <row r="72" spans="1:6" x14ac:dyDescent="0.25">
      <c r="A72" s="4" t="s">
        <v>136</v>
      </c>
    </row>
    <row r="73" spans="1:6" x14ac:dyDescent="0.25">
      <c r="A73" s="4" t="s">
        <v>89</v>
      </c>
    </row>
    <row r="74" spans="1:6" x14ac:dyDescent="0.25">
      <c r="A74" s="4" t="s">
        <v>90</v>
      </c>
    </row>
    <row r="75" spans="1:6" x14ac:dyDescent="0.25">
      <c r="A75" s="86" t="s">
        <v>66</v>
      </c>
    </row>
    <row r="76" spans="1:6" x14ac:dyDescent="0.25">
      <c r="A76" s="4" t="s">
        <v>126</v>
      </c>
    </row>
    <row r="77" spans="1:6" x14ac:dyDescent="0.25">
      <c r="A77" s="4" t="s">
        <v>127</v>
      </c>
    </row>
    <row r="78" spans="1:6" x14ac:dyDescent="0.25">
      <c r="A78" s="4" t="s">
        <v>128</v>
      </c>
    </row>
  </sheetData>
  <mergeCells count="1">
    <mergeCell ref="B18:D18"/>
  </mergeCells>
  <dataValidations count="2">
    <dataValidation type="decimal" allowBlank="1" showInputMessage="1" showErrorMessage="1" error="Hourly rate must be at least $12/hr to comply with Massachusetts minimum wage law." prompt="Enter the Student's hourly rate complying with current (1/1/19) Massachusetts minimum wage law of $12/hour" sqref="C34:C36 C41:C43">
      <formula1>12</formula1>
      <formula2>999</formula2>
    </dataValidation>
    <dataValidation type="decimal" allowBlank="1" showInputMessage="1" showErrorMessage="1" error="Hourly rate must be at least $12/hr to comply with Massachusetts minimum wage law." prompt="Enter the Position's hourly rate complying with current (1/1/19) Massachusetts minimum wage law of $12/hour" sqref="C27:C28">
      <formula1>12</formula1>
      <formula2>999</formula2>
    </dataValidation>
  </dataValidations>
  <printOptions horizontalCentered="1" verticalCentered="1"/>
  <pageMargins left="0" right="0" top="0" bottom="0" header="0.19" footer="0"/>
  <pageSetup scale="64" orientation="portrait" r:id="rId1"/>
  <headerFooter alignWithMargins="0">
    <oddFooter>&amp;RVersion: July 2019</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F78"/>
  <sheetViews>
    <sheetView workbookViewId="0">
      <pane ySplit="6" topLeftCell="A7" activePane="bottomLeft" state="frozenSplit"/>
      <selection activeCell="A10" sqref="A10"/>
      <selection pane="bottomLeft" activeCell="F8" sqref="F8"/>
    </sheetView>
  </sheetViews>
  <sheetFormatPr defaultColWidth="9.33203125" defaultRowHeight="15" x14ac:dyDescent="0.25"/>
  <cols>
    <col min="1" max="1" width="25.1640625" style="4" customWidth="1"/>
    <col min="2" max="2" width="47.83203125" style="5" customWidth="1"/>
    <col min="3" max="3" width="10.33203125" style="28" customWidth="1"/>
    <col min="4" max="4" width="10.6640625" style="18" customWidth="1"/>
    <col min="5" max="5" width="9.6640625" style="22" customWidth="1"/>
    <col min="6" max="6" width="16.5" style="52" customWidth="1"/>
    <col min="7" max="7" width="11.6640625" style="4" customWidth="1"/>
    <col min="8" max="16384" width="9.33203125" style="4"/>
  </cols>
  <sheetData>
    <row r="1" spans="1:6" x14ac:dyDescent="0.25">
      <c r="A1" s="86" t="s">
        <v>78</v>
      </c>
      <c r="B1" s="115" t="str">
        <f>IF('year 1'!B1="","",'year 1'!B1)</f>
        <v/>
      </c>
    </row>
    <row r="2" spans="1:6" x14ac:dyDescent="0.25">
      <c r="A2" s="86" t="s">
        <v>79</v>
      </c>
      <c r="B2" s="115" t="str">
        <f>IF('year 1'!B2="","",'year 1'!B2)</f>
        <v/>
      </c>
    </row>
    <row r="3" spans="1:6" x14ac:dyDescent="0.25">
      <c r="A3" s="86" t="s">
        <v>80</v>
      </c>
      <c r="B3" s="115" t="str">
        <f>IF('year 1'!B3="","",'year 1'!B3)</f>
        <v/>
      </c>
    </row>
    <row r="4" spans="1:6" x14ac:dyDescent="0.25">
      <c r="A4" s="86" t="s">
        <v>82</v>
      </c>
      <c r="B4" s="59"/>
    </row>
    <row r="5" spans="1:6" x14ac:dyDescent="0.25">
      <c r="A5" s="7"/>
      <c r="B5" s="8"/>
      <c r="C5" s="29"/>
      <c r="D5" s="19"/>
      <c r="E5" s="23"/>
      <c r="F5" s="53"/>
    </row>
    <row r="6" spans="1:6" s="3" customFormat="1" ht="30" x14ac:dyDescent="0.2">
      <c r="A6" s="1" t="s">
        <v>2</v>
      </c>
      <c r="B6" s="1" t="s">
        <v>1</v>
      </c>
      <c r="C6" s="2" t="s">
        <v>30</v>
      </c>
      <c r="D6" s="19" t="s">
        <v>29</v>
      </c>
      <c r="E6" s="24" t="s">
        <v>31</v>
      </c>
      <c r="F6" s="54" t="s">
        <v>32</v>
      </c>
    </row>
    <row r="7" spans="1:6" x14ac:dyDescent="0.25">
      <c r="A7" s="105" t="s">
        <v>116</v>
      </c>
    </row>
    <row r="8" spans="1:6" x14ac:dyDescent="0.25">
      <c r="A8" s="4" t="s">
        <v>0</v>
      </c>
      <c r="B8" s="59"/>
      <c r="C8" s="60"/>
      <c r="D8" s="61"/>
      <c r="E8" s="62"/>
      <c r="F8" s="52">
        <f>ROUND(+C8*D8*E8,0)</f>
        <v>0</v>
      </c>
    </row>
    <row r="9" spans="1:6" x14ac:dyDescent="0.25">
      <c r="A9" s="4" t="s">
        <v>4</v>
      </c>
      <c r="B9" s="59"/>
      <c r="C9" s="60"/>
      <c r="D9" s="61"/>
      <c r="E9" s="62"/>
      <c r="F9" s="52">
        <f>ROUND(+C9*D9*E9,0)</f>
        <v>0</v>
      </c>
    </row>
    <row r="10" spans="1:6" x14ac:dyDescent="0.25">
      <c r="A10" s="48" t="s">
        <v>62</v>
      </c>
      <c r="F10" s="55">
        <f>SUM(F8:F9)</f>
        <v>0</v>
      </c>
    </row>
    <row r="11" spans="1:6" x14ac:dyDescent="0.25">
      <c r="F11" s="56"/>
    </row>
    <row r="12" spans="1:6" x14ac:dyDescent="0.25">
      <c r="A12" s="106" t="s">
        <v>117</v>
      </c>
    </row>
    <row r="13" spans="1:6" x14ac:dyDescent="0.25">
      <c r="A13" s="4" t="s">
        <v>0</v>
      </c>
      <c r="B13" s="59"/>
      <c r="C13" s="60"/>
      <c r="D13" s="61"/>
      <c r="E13" s="62"/>
      <c r="F13" s="52">
        <f>ROUND(+C13*D13*E13,0)</f>
        <v>0</v>
      </c>
    </row>
    <row r="14" spans="1:6" x14ac:dyDescent="0.25">
      <c r="A14" s="4" t="s">
        <v>4</v>
      </c>
      <c r="B14" s="59"/>
      <c r="C14" s="60"/>
      <c r="D14" s="61"/>
      <c r="E14" s="62"/>
      <c r="F14" s="52">
        <f>ROUND(+C14*D14*E14,0)</f>
        <v>0</v>
      </c>
    </row>
    <row r="15" spans="1:6" x14ac:dyDescent="0.25">
      <c r="A15" s="48" t="s">
        <v>63</v>
      </c>
      <c r="F15" s="55">
        <f>SUM(F13:F14)</f>
        <v>0</v>
      </c>
    </row>
    <row r="16" spans="1:6" x14ac:dyDescent="0.25">
      <c r="A16" s="48"/>
      <c r="F16" s="56"/>
    </row>
    <row r="17" spans="1:6" x14ac:dyDescent="0.25">
      <c r="A17" s="7" t="s">
        <v>64</v>
      </c>
      <c r="B17" s="8"/>
      <c r="C17" s="29"/>
      <c r="D17" s="19"/>
      <c r="E17" s="23"/>
      <c r="F17" s="57">
        <f>+F15+F10</f>
        <v>0</v>
      </c>
    </row>
    <row r="18" spans="1:6" x14ac:dyDescent="0.25">
      <c r="A18" s="11" t="s">
        <v>118</v>
      </c>
      <c r="B18" s="146" t="s">
        <v>88</v>
      </c>
      <c r="C18" s="146"/>
      <c r="D18" s="146"/>
      <c r="E18" s="25"/>
      <c r="F18" s="55">
        <f>ROUND((+F10*38%)+(F15*8%),0)</f>
        <v>0</v>
      </c>
    </row>
    <row r="20" spans="1:6" x14ac:dyDescent="0.25">
      <c r="A20" s="107" t="s">
        <v>121</v>
      </c>
    </row>
    <row r="21" spans="1:6" x14ac:dyDescent="0.25">
      <c r="A21" s="4" t="s">
        <v>0</v>
      </c>
      <c r="B21" s="59"/>
      <c r="C21" s="60"/>
      <c r="D21" s="61"/>
      <c r="E21" s="62"/>
      <c r="F21" s="52">
        <f>ROUND(+C21*D21*E21,0)</f>
        <v>0</v>
      </c>
    </row>
    <row r="22" spans="1:6" x14ac:dyDescent="0.25">
      <c r="A22" s="4" t="s">
        <v>4</v>
      </c>
      <c r="B22" s="59"/>
      <c r="C22" s="60"/>
      <c r="D22" s="61"/>
      <c r="E22" s="62"/>
      <c r="F22" s="52">
        <f>ROUND(+C22*D22*E22,0)</f>
        <v>0</v>
      </c>
    </row>
    <row r="23" spans="1:6" x14ac:dyDescent="0.25">
      <c r="A23" s="4" t="s">
        <v>5</v>
      </c>
      <c r="B23" s="59"/>
      <c r="C23" s="60"/>
      <c r="D23" s="61"/>
      <c r="E23" s="62"/>
      <c r="F23" s="52">
        <f>ROUND(+C23*D23*E23,0)</f>
        <v>0</v>
      </c>
    </row>
    <row r="24" spans="1:6" x14ac:dyDescent="0.25">
      <c r="A24" s="7" t="s">
        <v>119</v>
      </c>
      <c r="B24" s="8"/>
      <c r="C24" s="29"/>
      <c r="D24" s="19"/>
      <c r="E24" s="23"/>
      <c r="F24" s="55">
        <f>SUM(F21:F23)</f>
        <v>0</v>
      </c>
    </row>
    <row r="25" spans="1:6" x14ac:dyDescent="0.25">
      <c r="A25" s="11" t="s">
        <v>118</v>
      </c>
      <c r="B25" s="64">
        <v>0.38</v>
      </c>
      <c r="C25" s="30"/>
      <c r="E25" s="25"/>
      <c r="F25" s="52">
        <f>ROUND(+F24*B25,0)</f>
        <v>0</v>
      </c>
    </row>
    <row r="26" spans="1:6" ht="24.75" x14ac:dyDescent="0.25">
      <c r="A26" s="109" t="s">
        <v>122</v>
      </c>
      <c r="B26" s="108"/>
      <c r="C26" s="96" t="s">
        <v>133</v>
      </c>
      <c r="D26" s="97" t="s">
        <v>134</v>
      </c>
      <c r="E26" s="96" t="s">
        <v>135</v>
      </c>
    </row>
    <row r="27" spans="1:6" x14ac:dyDescent="0.25">
      <c r="A27" s="4" t="s">
        <v>0</v>
      </c>
      <c r="B27" s="59"/>
      <c r="C27" s="63"/>
      <c r="D27" s="87"/>
      <c r="E27" s="88"/>
      <c r="F27" s="52">
        <f>ROUND(+C27*D27*E27,0)</f>
        <v>0</v>
      </c>
    </row>
    <row r="28" spans="1:6" x14ac:dyDescent="0.25">
      <c r="A28" s="4" t="s">
        <v>4</v>
      </c>
      <c r="B28" s="59"/>
      <c r="C28" s="88"/>
      <c r="D28" s="87"/>
      <c r="E28" s="88"/>
      <c r="F28" s="52">
        <f>ROUND(+C28*D28*E28,0)</f>
        <v>0</v>
      </c>
    </row>
    <row r="29" spans="1:6" x14ac:dyDescent="0.25">
      <c r="A29" s="7" t="s">
        <v>120</v>
      </c>
      <c r="B29" s="8"/>
      <c r="C29" s="29"/>
      <c r="D29" s="19"/>
      <c r="E29" s="23"/>
      <c r="F29" s="55">
        <f>SUM(F27:F28)</f>
        <v>0</v>
      </c>
    </row>
    <row r="30" spans="1:6" x14ac:dyDescent="0.25">
      <c r="A30" s="11" t="s">
        <v>118</v>
      </c>
      <c r="B30" s="64">
        <v>0.08</v>
      </c>
      <c r="C30" s="30"/>
      <c r="E30" s="25"/>
      <c r="F30" s="52">
        <f>ROUND(+F29*B30,0)</f>
        <v>0</v>
      </c>
    </row>
    <row r="31" spans="1:6" x14ac:dyDescent="0.25">
      <c r="B31" s="95" t="s">
        <v>115</v>
      </c>
    </row>
    <row r="32" spans="1:6" x14ac:dyDescent="0.25">
      <c r="A32" s="110" t="s">
        <v>123</v>
      </c>
      <c r="B32" s="95"/>
    </row>
    <row r="33" spans="1:6" ht="33.950000000000003" customHeight="1" x14ac:dyDescent="0.25">
      <c r="A33" s="13" t="s">
        <v>33</v>
      </c>
      <c r="B33" s="94" t="s">
        <v>101</v>
      </c>
      <c r="C33" s="96" t="s">
        <v>133</v>
      </c>
      <c r="D33" s="97" t="s">
        <v>134</v>
      </c>
      <c r="E33" s="96" t="s">
        <v>135</v>
      </c>
    </row>
    <row r="34" spans="1:6" x14ac:dyDescent="0.25">
      <c r="A34" s="4" t="s">
        <v>11</v>
      </c>
      <c r="B34" s="59"/>
      <c r="C34" s="63"/>
      <c r="D34" s="87"/>
      <c r="E34" s="88"/>
      <c r="F34" s="52">
        <f>ROUND(+C34*D34*E34,0)</f>
        <v>0</v>
      </c>
    </row>
    <row r="35" spans="1:6" x14ac:dyDescent="0.25">
      <c r="A35" s="4" t="s">
        <v>12</v>
      </c>
      <c r="B35" s="59"/>
      <c r="C35" s="88"/>
      <c r="D35" s="87"/>
      <c r="E35" s="88"/>
      <c r="F35" s="52">
        <f>ROUND(+C35*D35*E35,0)</f>
        <v>0</v>
      </c>
    </row>
    <row r="36" spans="1:6" x14ac:dyDescent="0.25">
      <c r="A36" s="4" t="s">
        <v>13</v>
      </c>
      <c r="B36" s="59"/>
      <c r="C36" s="88"/>
      <c r="D36" s="87"/>
      <c r="E36" s="88"/>
      <c r="F36" s="52">
        <f>ROUND(+C36*D36*E36,0)</f>
        <v>0</v>
      </c>
    </row>
    <row r="37" spans="1:6" x14ac:dyDescent="0.25">
      <c r="A37" s="7" t="s">
        <v>87</v>
      </c>
      <c r="B37" s="8"/>
      <c r="C37" s="29"/>
      <c r="D37" s="19"/>
      <c r="E37" s="23"/>
      <c r="F37" s="55">
        <f>SUM(F34:F36)</f>
        <v>0</v>
      </c>
    </row>
    <row r="38" spans="1:6" x14ac:dyDescent="0.25">
      <c r="A38" s="11" t="s">
        <v>8</v>
      </c>
      <c r="B38" s="64">
        <v>0</v>
      </c>
      <c r="C38" s="30"/>
      <c r="E38" s="25"/>
      <c r="F38" s="52">
        <f>ROUND(+F37*B38,0)</f>
        <v>0</v>
      </c>
    </row>
    <row r="39" spans="1:6" x14ac:dyDescent="0.25">
      <c r="A39" s="110" t="s">
        <v>124</v>
      </c>
      <c r="B39" s="95"/>
    </row>
    <row r="40" spans="1:6" ht="24.75" x14ac:dyDescent="0.25">
      <c r="A40" s="13" t="s">
        <v>33</v>
      </c>
      <c r="B40" s="94" t="s">
        <v>101</v>
      </c>
      <c r="C40" s="96" t="s">
        <v>133</v>
      </c>
      <c r="D40" s="97" t="s">
        <v>134</v>
      </c>
      <c r="E40" s="96" t="s">
        <v>135</v>
      </c>
    </row>
    <row r="41" spans="1:6" x14ac:dyDescent="0.25">
      <c r="A41" s="4" t="s">
        <v>11</v>
      </c>
      <c r="B41" s="59"/>
      <c r="C41" s="63"/>
      <c r="D41" s="87"/>
      <c r="E41" s="88"/>
      <c r="F41" s="52">
        <f>ROUND(+C41*D41*E41,0)</f>
        <v>0</v>
      </c>
    </row>
    <row r="42" spans="1:6" x14ac:dyDescent="0.25">
      <c r="A42" s="4" t="s">
        <v>12</v>
      </c>
      <c r="B42" s="59"/>
      <c r="C42" s="88"/>
      <c r="D42" s="87"/>
      <c r="E42" s="88"/>
      <c r="F42" s="52">
        <f>ROUND(+C42*D42*E42,0)</f>
        <v>0</v>
      </c>
    </row>
    <row r="43" spans="1:6" x14ac:dyDescent="0.25">
      <c r="A43" s="4" t="s">
        <v>13</v>
      </c>
      <c r="B43" s="59"/>
      <c r="C43" s="88"/>
      <c r="D43" s="87"/>
      <c r="E43" s="88"/>
      <c r="F43" s="52">
        <f>ROUND(+C43*D43*E43,0)</f>
        <v>0</v>
      </c>
    </row>
    <row r="44" spans="1:6" x14ac:dyDescent="0.25">
      <c r="A44" s="7" t="s">
        <v>87</v>
      </c>
      <c r="B44" s="8"/>
      <c r="C44" s="29"/>
      <c r="D44" s="19"/>
      <c r="E44" s="23"/>
      <c r="F44" s="55">
        <f>SUM(F41:F43)</f>
        <v>0</v>
      </c>
    </row>
    <row r="45" spans="1:6" x14ac:dyDescent="0.25">
      <c r="A45" s="11" t="s">
        <v>118</v>
      </c>
      <c r="B45" s="64">
        <v>0.08</v>
      </c>
      <c r="C45" s="30"/>
      <c r="E45" s="25"/>
      <c r="F45" s="52">
        <f>ROUND(+F44*B45,0)</f>
        <v>0</v>
      </c>
    </row>
    <row r="47" spans="1:6" x14ac:dyDescent="0.25">
      <c r="A47" s="86" t="s">
        <v>74</v>
      </c>
      <c r="C47" s="91"/>
      <c r="D47" s="91"/>
      <c r="E47" s="91"/>
      <c r="F47" s="52">
        <f>+F17+F24+F29+F37+F44</f>
        <v>0</v>
      </c>
    </row>
    <row r="48" spans="1:6" x14ac:dyDescent="0.25">
      <c r="A48" s="86" t="s">
        <v>75</v>
      </c>
      <c r="C48" s="89"/>
      <c r="D48" s="90"/>
      <c r="E48" s="89"/>
      <c r="F48" s="52">
        <f>+F18+F25+F30+F38+F45</f>
        <v>0</v>
      </c>
    </row>
    <row r="49" spans="1:6" x14ac:dyDescent="0.25">
      <c r="A49" s="92" t="s">
        <v>76</v>
      </c>
      <c r="B49" s="14"/>
      <c r="C49" s="31"/>
      <c r="D49" s="20"/>
      <c r="E49" s="26"/>
      <c r="F49" s="55">
        <f>+F47+F48</f>
        <v>0</v>
      </c>
    </row>
    <row r="51" spans="1:6" x14ac:dyDescent="0.25">
      <c r="A51" s="111" t="s">
        <v>125</v>
      </c>
    </row>
    <row r="52" spans="1:6" x14ac:dyDescent="0.25">
      <c r="A52" s="113" t="s">
        <v>130</v>
      </c>
      <c r="B52" s="112" t="s">
        <v>131</v>
      </c>
    </row>
    <row r="53" spans="1:6" x14ac:dyDescent="0.25">
      <c r="A53" s="4" t="s">
        <v>14</v>
      </c>
      <c r="B53" s="59"/>
      <c r="F53" s="65"/>
    </row>
    <row r="54" spans="1:6" x14ac:dyDescent="0.25">
      <c r="A54" s="4" t="s">
        <v>18</v>
      </c>
      <c r="B54" s="59"/>
      <c r="F54" s="65"/>
    </row>
    <row r="55" spans="1:6" x14ac:dyDescent="0.25">
      <c r="A55" s="4" t="s">
        <v>129</v>
      </c>
      <c r="B55" s="59"/>
      <c r="F55" s="65"/>
    </row>
    <row r="56" spans="1:6" x14ac:dyDescent="0.25">
      <c r="A56" s="4" t="s">
        <v>21</v>
      </c>
      <c r="B56" s="59"/>
      <c r="F56" s="65"/>
    </row>
    <row r="57" spans="1:6" x14ac:dyDescent="0.25">
      <c r="A57" s="4" t="s">
        <v>22</v>
      </c>
      <c r="B57" s="59"/>
      <c r="F57" s="65"/>
    </row>
    <row r="58" spans="1:6" x14ac:dyDescent="0.25">
      <c r="A58" s="4" t="s">
        <v>23</v>
      </c>
      <c r="B58" s="59"/>
      <c r="F58" s="65"/>
    </row>
    <row r="59" spans="1:6" x14ac:dyDescent="0.25">
      <c r="A59" s="4" t="s">
        <v>20</v>
      </c>
      <c r="B59" s="59"/>
      <c r="F59" s="65"/>
    </row>
    <row r="61" spans="1:6" x14ac:dyDescent="0.25">
      <c r="A61" s="15" t="s">
        <v>24</v>
      </c>
      <c r="B61" s="8"/>
      <c r="C61" s="29"/>
      <c r="D61" s="19"/>
      <c r="E61" s="23"/>
      <c r="F61" s="55">
        <f>ROUND(SUM(F53:F60),0)</f>
        <v>0</v>
      </c>
    </row>
    <row r="63" spans="1:6" x14ac:dyDescent="0.25">
      <c r="A63" s="4" t="s">
        <v>67</v>
      </c>
    </row>
    <row r="64" spans="1:6" x14ac:dyDescent="0.25">
      <c r="A64" s="4" t="s">
        <v>25</v>
      </c>
      <c r="F64" s="52">
        <f>+F49</f>
        <v>0</v>
      </c>
    </row>
    <row r="65" spans="1:6" x14ac:dyDescent="0.25">
      <c r="A65" s="4" t="s">
        <v>69</v>
      </c>
      <c r="C65" s="47">
        <v>0.45</v>
      </c>
      <c r="F65" s="52">
        <f>ROUND(+F64*C65,0)</f>
        <v>0</v>
      </c>
    </row>
    <row r="66" spans="1:6" x14ac:dyDescent="0.25">
      <c r="A66" s="86" t="s">
        <v>72</v>
      </c>
    </row>
    <row r="67" spans="1:6" ht="15.75" thickBot="1" x14ac:dyDescent="0.3">
      <c r="A67" s="93" t="s">
        <v>77</v>
      </c>
      <c r="B67" s="16"/>
      <c r="C67" s="32"/>
      <c r="D67" s="21"/>
      <c r="E67" s="27"/>
      <c r="F67" s="58">
        <f>+F49+F61+F65</f>
        <v>0</v>
      </c>
    </row>
    <row r="68" spans="1:6" ht="5.25" customHeight="1" thickTop="1" x14ac:dyDescent="0.25"/>
    <row r="69" spans="1:6" x14ac:dyDescent="0.25">
      <c r="A69" s="66" t="s">
        <v>27</v>
      </c>
      <c r="B69" s="59"/>
      <c r="C69" s="60"/>
      <c r="D69" s="61"/>
      <c r="E69" s="62"/>
      <c r="F69" s="65"/>
    </row>
    <row r="70" spans="1:6" x14ac:dyDescent="0.25">
      <c r="A70" s="66" t="s">
        <v>26</v>
      </c>
      <c r="B70" s="59"/>
      <c r="C70" s="60"/>
      <c r="D70" s="61"/>
      <c r="E70" s="62"/>
      <c r="F70" s="65"/>
    </row>
    <row r="71" spans="1:6" ht="5.25" customHeight="1" x14ac:dyDescent="0.25"/>
    <row r="72" spans="1:6" x14ac:dyDescent="0.25">
      <c r="A72" s="4" t="s">
        <v>136</v>
      </c>
    </row>
    <row r="73" spans="1:6" x14ac:dyDescent="0.25">
      <c r="A73" s="4" t="s">
        <v>89</v>
      </c>
    </row>
    <row r="74" spans="1:6" x14ac:dyDescent="0.25">
      <c r="A74" s="4" t="s">
        <v>90</v>
      </c>
    </row>
    <row r="75" spans="1:6" x14ac:dyDescent="0.25">
      <c r="A75" s="86" t="s">
        <v>66</v>
      </c>
    </row>
    <row r="76" spans="1:6" x14ac:dyDescent="0.25">
      <c r="A76" s="4" t="s">
        <v>126</v>
      </c>
    </row>
    <row r="77" spans="1:6" x14ac:dyDescent="0.25">
      <c r="A77" s="4" t="s">
        <v>127</v>
      </c>
    </row>
    <row r="78" spans="1:6" x14ac:dyDescent="0.25">
      <c r="A78" s="4" t="s">
        <v>128</v>
      </c>
    </row>
  </sheetData>
  <mergeCells count="1">
    <mergeCell ref="B18:D18"/>
  </mergeCells>
  <dataValidations count="2">
    <dataValidation type="decimal" allowBlank="1" showInputMessage="1" showErrorMessage="1" error="Hourly rate must be at least $12/hr to comply with Massachusetts minimum wage law." prompt="Enter the Student's hourly rate complying with current (1/1/19) Massachusetts minimum wage law of $12/hour" sqref="C34:C36 C41:C43">
      <formula1>12</formula1>
      <formula2>999</formula2>
    </dataValidation>
    <dataValidation type="decimal" allowBlank="1" showInputMessage="1" showErrorMessage="1" error="Hourly rate must be at least $12/hr to comply with Massachusetts minimum wage law." prompt="Enter the Position's hourly rate complying with current (1/1/19) Massachusetts minimum wage law of $12/hour" sqref="C27:C28">
      <formula1>12</formula1>
      <formula2>999</formula2>
    </dataValidation>
  </dataValidations>
  <printOptions horizontalCentered="1" verticalCentered="1"/>
  <pageMargins left="0" right="0" top="0" bottom="0" header="0.19" footer="0"/>
  <pageSetup scale="64" orientation="portrait" r:id="rId1"/>
  <headerFooter alignWithMargins="0">
    <oddFooter>&amp;RVersion: July 2019</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2"/>
  </sheetPr>
  <dimension ref="A1:C42"/>
  <sheetViews>
    <sheetView showZeros="0" workbookViewId="0">
      <selection activeCell="C9" sqref="C9"/>
    </sheetView>
  </sheetViews>
  <sheetFormatPr defaultColWidth="9.33203125" defaultRowHeight="15" x14ac:dyDescent="0.25"/>
  <cols>
    <col min="1" max="1" width="27.83203125" style="4" customWidth="1"/>
    <col min="2" max="2" width="40.33203125" style="5" customWidth="1"/>
    <col min="3" max="3" width="23.33203125" style="6" customWidth="1"/>
    <col min="4" max="4" width="11.6640625" style="4" customWidth="1"/>
    <col min="5" max="16384" width="9.33203125" style="4"/>
  </cols>
  <sheetData>
    <row r="1" spans="1:3" x14ac:dyDescent="0.25">
      <c r="A1" s="86" t="s">
        <v>78</v>
      </c>
      <c r="B1" s="5">
        <f>+'year 1'!B1</f>
        <v>0</v>
      </c>
    </row>
    <row r="2" spans="1:3" x14ac:dyDescent="0.25">
      <c r="A2" s="86" t="s">
        <v>79</v>
      </c>
      <c r="B2" s="5">
        <f>+'year 1'!B2</f>
        <v>0</v>
      </c>
    </row>
    <row r="3" spans="1:3" x14ac:dyDescent="0.25">
      <c r="A3" s="86" t="s">
        <v>80</v>
      </c>
      <c r="B3" s="5">
        <f>+'year 1'!B3</f>
        <v>0</v>
      </c>
    </row>
    <row r="4" spans="1:3" x14ac:dyDescent="0.25">
      <c r="A4" s="86" t="s">
        <v>81</v>
      </c>
      <c r="B4" s="59"/>
    </row>
    <row r="5" spans="1:3" ht="15.75" x14ac:dyDescent="0.25">
      <c r="A5" s="147" t="s">
        <v>65</v>
      </c>
      <c r="B5" s="147"/>
      <c r="C5" s="147"/>
    </row>
    <row r="6" spans="1:3" s="3" customFormat="1" ht="30" x14ac:dyDescent="0.2">
      <c r="A6" s="1" t="s">
        <v>2</v>
      </c>
      <c r="B6" s="1"/>
      <c r="C6" s="2" t="s">
        <v>28</v>
      </c>
    </row>
    <row r="7" spans="1:3" x14ac:dyDescent="0.25">
      <c r="A7" s="9" t="s">
        <v>3</v>
      </c>
    </row>
    <row r="8" spans="1:3" x14ac:dyDescent="0.25">
      <c r="A8" s="7" t="s">
        <v>7</v>
      </c>
      <c r="B8" s="8"/>
      <c r="C8" s="10">
        <f>'year 1'!F17+'year 2'!F17+'year 3'!F17+'year 4'!F17+'year 5'!F17</f>
        <v>0</v>
      </c>
    </row>
    <row r="9" spans="1:3" x14ac:dyDescent="0.25">
      <c r="A9" s="11" t="s">
        <v>8</v>
      </c>
      <c r="B9" s="12" t="s">
        <v>93</v>
      </c>
      <c r="C9" s="10">
        <f>'year 1'!F18+'year 2'!F18+'year 3'!F18+'year 4'!F18+'year 5'!F18</f>
        <v>0</v>
      </c>
    </row>
    <row r="11" spans="1:3" x14ac:dyDescent="0.25">
      <c r="A11" s="13" t="s">
        <v>6</v>
      </c>
    </row>
    <row r="12" spans="1:3" x14ac:dyDescent="0.25">
      <c r="A12" s="7" t="s">
        <v>9</v>
      </c>
      <c r="B12" s="8"/>
      <c r="C12" s="10">
        <f>'year 1'!F24+'year 1'!F29+'year 2'!F24+'year 2'!F29+'year 3'!F24+'year 3'!F29+'year 4'!F24+'year 4'!F29+'year 5'!F24+'year 5'!F29</f>
        <v>0</v>
      </c>
    </row>
    <row r="13" spans="1:3" x14ac:dyDescent="0.25">
      <c r="A13" s="11" t="s">
        <v>8</v>
      </c>
      <c r="B13" s="12">
        <v>0.38</v>
      </c>
      <c r="C13" s="10">
        <f>'year 1'!F25+'year 1'!F30+'year 2'!F25+'year 2'!F30+'year 3'!F25+'year 3'!F30+'year 4'!F25+'year 4'!F30+'year 5'!F25+'year 5'!F30</f>
        <v>0</v>
      </c>
    </row>
    <row r="15" spans="1:3" x14ac:dyDescent="0.25">
      <c r="A15" s="13" t="s">
        <v>10</v>
      </c>
    </row>
    <row r="16" spans="1:3" x14ac:dyDescent="0.25">
      <c r="A16" s="7" t="s">
        <v>87</v>
      </c>
      <c r="B16" s="8"/>
      <c r="C16" s="10">
        <f>'year 1'!F37+'year 1'!F44+'year 2'!F37+'year 2'!F44+'year 3'!F37+'year 3'!F44+'year 4'!F37+'year 4'!F44+'year 5'!F37+'year 5'!F44</f>
        <v>0</v>
      </c>
    </row>
    <row r="17" spans="1:3" x14ac:dyDescent="0.25">
      <c r="A17" s="11" t="s">
        <v>8</v>
      </c>
      <c r="B17" s="12" t="s">
        <v>138</v>
      </c>
      <c r="C17" s="10">
        <f>'year 1'!F38+'year 1'!F45+'year 2'!F38+'year 2'!F45+'year 3'!F38+'year 3'!F45+'year 4'!F38+'year 4'!F45+'year 5'!F38+'year 5'!F45</f>
        <v>0</v>
      </c>
    </row>
    <row r="19" spans="1:3" x14ac:dyDescent="0.25">
      <c r="A19" s="4" t="s">
        <v>16</v>
      </c>
      <c r="C19" s="6">
        <f>+'year 1'!F47+'year 2'!F47+'year 3'!F47+'year 4'!F47+'year 5'!F47</f>
        <v>0</v>
      </c>
    </row>
    <row r="20" spans="1:3" x14ac:dyDescent="0.25">
      <c r="A20" s="4" t="s">
        <v>17</v>
      </c>
      <c r="C20" s="6">
        <f>+'year 1'!F48+'year 2'!F48+'year 3'!F48+'year 4'!F48+'year 5'!F48</f>
        <v>0</v>
      </c>
    </row>
    <row r="21" spans="1:3" x14ac:dyDescent="0.25">
      <c r="A21" s="92" t="s">
        <v>76</v>
      </c>
      <c r="B21" s="14"/>
      <c r="C21" s="10">
        <f>+'year 1'!F49+'year 2'!F49+'year 3'!F49+'year 4'!F49+'year 5'!F49</f>
        <v>0</v>
      </c>
    </row>
    <row r="23" spans="1:3" x14ac:dyDescent="0.25">
      <c r="A23" s="50" t="s">
        <v>15</v>
      </c>
      <c r="B23" s="14"/>
      <c r="C23" s="10">
        <f>+'year 1'!F51+'year 2'!F51+'year 3'!F51+'year 4'!F51+'year 5'!F51</f>
        <v>0</v>
      </c>
    </row>
    <row r="25" spans="1:3" x14ac:dyDescent="0.25">
      <c r="A25" s="4" t="s">
        <v>14</v>
      </c>
      <c r="C25" s="49">
        <f>+'year 1'!F53+'year 2'!F53+'year 3'!F53+'year 4'!F53+'year 5'!F53</f>
        <v>0</v>
      </c>
    </row>
    <row r="26" spans="1:3" x14ac:dyDescent="0.25">
      <c r="A26" s="4" t="s">
        <v>18</v>
      </c>
      <c r="C26" s="49">
        <f>+'year 1'!F54+'year 2'!F54+'year 3'!F54+'year 4'!F54+'year 5'!F54</f>
        <v>0</v>
      </c>
    </row>
    <row r="27" spans="1:3" x14ac:dyDescent="0.25">
      <c r="A27" s="4" t="s">
        <v>19</v>
      </c>
      <c r="C27" s="49">
        <f>+'year 1'!F55+'year 2'!F55+'year 3'!F55+'year 4'!F55+'year 5'!F55</f>
        <v>0</v>
      </c>
    </row>
    <row r="28" spans="1:3" x14ac:dyDescent="0.25">
      <c r="A28" s="4" t="s">
        <v>21</v>
      </c>
      <c r="C28" s="49">
        <f>+'year 1'!F56+'year 2'!F56+'year 3'!F56+'year 4'!F56+'year 5'!F56</f>
        <v>0</v>
      </c>
    </row>
    <row r="29" spans="1:3" x14ac:dyDescent="0.25">
      <c r="A29" s="4" t="s">
        <v>22</v>
      </c>
      <c r="C29" s="49">
        <f>+'year 1'!F57+'year 2'!F57+'year 3'!F57+'year 4'!F57+'year 5'!F57</f>
        <v>0</v>
      </c>
    </row>
    <row r="30" spans="1:3" x14ac:dyDescent="0.25">
      <c r="A30" s="4" t="s">
        <v>23</v>
      </c>
      <c r="C30" s="49">
        <f>+'year 1'!F58+'year 2'!F58+'year 3'!F58+'year 4'!F58+'year 5'!F58</f>
        <v>0</v>
      </c>
    </row>
    <row r="31" spans="1:3" x14ac:dyDescent="0.25">
      <c r="A31" s="4" t="s">
        <v>20</v>
      </c>
      <c r="C31" s="49">
        <f>+'year 1'!F59+'year 2'!F59+'year 3'!F59+'year 4'!F59+'year 5'!F59</f>
        <v>0</v>
      </c>
    </row>
    <row r="32" spans="1:3" x14ac:dyDescent="0.25">
      <c r="C32" s="49">
        <f>+'year 1'!F60+'year 2'!F60+'year 3'!F60+'year 4'!F60+'year 5'!F60</f>
        <v>0</v>
      </c>
    </row>
    <row r="33" spans="1:3" x14ac:dyDescent="0.25">
      <c r="A33" s="15" t="s">
        <v>24</v>
      </c>
      <c r="B33" s="8"/>
      <c r="C33" s="10">
        <f>+'year 1'!F61+'year 2'!F61+'year 3'!F61+'year 4'!F61+'year 5'!F61</f>
        <v>0</v>
      </c>
    </row>
    <row r="35" spans="1:3" x14ac:dyDescent="0.25">
      <c r="A35" s="4" t="s">
        <v>67</v>
      </c>
    </row>
    <row r="36" spans="1:3" x14ac:dyDescent="0.25">
      <c r="A36" s="4" t="s">
        <v>25</v>
      </c>
      <c r="C36" s="49">
        <f>+'year 1'!F64+'year 2'!F64+'year 3'!F64+'year 4'!F64+'year 5'!F64</f>
        <v>0</v>
      </c>
    </row>
    <row r="37" spans="1:3" x14ac:dyDescent="0.25">
      <c r="A37" s="4" t="s">
        <v>68</v>
      </c>
      <c r="B37" s="51">
        <f>+'year 1'!C65</f>
        <v>0.45</v>
      </c>
      <c r="C37" s="49">
        <f>+'year 1'!F65+'year 2'!F65+'year 3'!F65+'year 4'!F65+'year 5'!F65</f>
        <v>0</v>
      </c>
    </row>
    <row r="38" spans="1:3" x14ac:dyDescent="0.25">
      <c r="A38" s="86" t="s">
        <v>72</v>
      </c>
    </row>
    <row r="39" spans="1:3" ht="15.75" thickBot="1" x14ac:dyDescent="0.3">
      <c r="A39" s="93" t="s">
        <v>77</v>
      </c>
      <c r="B39" s="16"/>
      <c r="C39" s="17">
        <f>+'year 1'!F67+'year 2'!F67+'year 3'!F67+'year 4'!F67+'year 5'!F67</f>
        <v>0</v>
      </c>
    </row>
    <row r="40" spans="1:3" ht="15.75" thickTop="1" x14ac:dyDescent="0.25"/>
    <row r="41" spans="1:3" x14ac:dyDescent="0.25">
      <c r="A41" s="4" t="s">
        <v>27</v>
      </c>
      <c r="C41" s="6">
        <f>+'year 1'!F69+'year 2'!F69+'year 3'!F69+'year 4'!F69+'year 5'!F69</f>
        <v>0</v>
      </c>
    </row>
    <row r="42" spans="1:3" x14ac:dyDescent="0.25">
      <c r="A42" s="4" t="s">
        <v>26</v>
      </c>
      <c r="C42" s="6">
        <f>+'year 1'!F70+'year 2'!F70+'year 3'!F70+'year 4'!F70+'year 5'!F70</f>
        <v>0</v>
      </c>
    </row>
  </sheetData>
  <mergeCells count="1">
    <mergeCell ref="A5:C5"/>
  </mergeCells>
  <phoneticPr fontId="2" type="noConversion"/>
  <printOptions horizontalCentered="1" verticalCentered="1"/>
  <pageMargins left="0" right="0" top="0" bottom="0" header="0.5" footer="0"/>
  <pageSetup orientation="portrait" r:id="rId1"/>
  <headerFooter alignWithMargins="0">
    <oddFooter>&amp;RVersion: September 2017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2.75" x14ac:dyDescent="0.2"/>
  <cols>
    <col min="1" max="1" width="28.1640625" bestFit="1" customWidth="1"/>
  </cols>
  <sheetData>
    <row r="1" spans="1:1" x14ac:dyDescent="0.2">
      <c r="A1" s="99" t="s">
        <v>107</v>
      </c>
    </row>
    <row r="2" spans="1:1" x14ac:dyDescent="0.2">
      <c r="A2" s="99" t="s">
        <v>108</v>
      </c>
    </row>
    <row r="3" spans="1:1" x14ac:dyDescent="0.2">
      <c r="A3" s="99" t="s">
        <v>109</v>
      </c>
    </row>
    <row r="4" spans="1:1" x14ac:dyDescent="0.2">
      <c r="A4" s="99" t="s">
        <v>110</v>
      </c>
    </row>
    <row r="5" spans="1:1" x14ac:dyDescent="0.2">
      <c r="A5" s="99" t="s">
        <v>111</v>
      </c>
    </row>
    <row r="6" spans="1:1" x14ac:dyDescent="0.2">
      <c r="A6" s="99"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signature sheet</vt:lpstr>
      <vt:lpstr>year 1</vt:lpstr>
      <vt:lpstr>year 2</vt:lpstr>
      <vt:lpstr>year 3</vt:lpstr>
      <vt:lpstr>year 4</vt:lpstr>
      <vt:lpstr>year 5</vt:lpstr>
      <vt:lpstr>summary</vt:lpstr>
      <vt:lpstr>Sponsor Types</vt:lpstr>
      <vt:lpstr>summary!Print_Area</vt:lpstr>
    </vt:vector>
  </TitlesOfParts>
  <Company>Western New England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wk296091</dc:creator>
  <cp:lastModifiedBy>nl350311</cp:lastModifiedBy>
  <cp:lastPrinted>2019-05-21T13:34:19Z</cp:lastPrinted>
  <dcterms:created xsi:type="dcterms:W3CDTF">2009-12-09T13:56:51Z</dcterms:created>
  <dcterms:modified xsi:type="dcterms:W3CDTF">2019-08-19T18:19:22Z</dcterms:modified>
</cp:coreProperties>
</file>